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activeTab="3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2">Part1_2!#REF!</definedName>
    <definedName name="_xlnm.Print_Titles" localSheetId="3">Part2!#REF!</definedName>
    <definedName name="_xlnm.Print_Titles" localSheetId="0">Title!$1:$24</definedName>
    <definedName name="_xlnm.Print_Area" localSheetId="0">Title!$A$1:$G$25</definedName>
  </definedNames>
  <calcPr calcId="162913"/>
</workbook>
</file>

<file path=xl/calcChain.xml><?xml version="1.0" encoding="utf-8"?>
<calcChain xmlns="http://schemas.openxmlformats.org/spreadsheetml/2006/main">
  <c r="D116" i="4" l="1"/>
  <c r="E102" i="4"/>
  <c r="F102" i="4"/>
  <c r="D26" i="4"/>
  <c r="D103" i="4"/>
  <c r="E103" i="4" s="1"/>
  <c r="F103" i="4" s="1"/>
  <c r="D98" i="4"/>
  <c r="E98" i="4" s="1"/>
  <c r="D21" i="4"/>
  <c r="D101" i="4"/>
  <c r="E101" i="4" s="1"/>
  <c r="D100" i="4"/>
  <c r="D24" i="4"/>
  <c r="D23" i="4"/>
  <c r="D102" i="4"/>
  <c r="D104" i="4" s="1"/>
  <c r="E104" i="4" s="1"/>
  <c r="F99" i="4"/>
  <c r="E99" i="4"/>
  <c r="D91" i="4"/>
  <c r="E91" i="4" s="1"/>
  <c r="E93" i="4" s="1"/>
  <c r="D80" i="4"/>
  <c r="E80" i="4" s="1"/>
  <c r="F80" i="4" s="1"/>
  <c r="F82" i="4" s="1"/>
  <c r="D69" i="4"/>
  <c r="E69" i="4" s="1"/>
  <c r="F69" i="4" s="1"/>
  <c r="F71" i="4" s="1"/>
  <c r="D58" i="4"/>
  <c r="D60" i="4" s="1"/>
  <c r="D47" i="4"/>
  <c r="D49" i="4" s="1"/>
  <c r="F49" i="4" s="1"/>
  <c r="D36" i="4"/>
  <c r="E90" i="4"/>
  <c r="F90" i="4" s="1"/>
  <c r="E89" i="4"/>
  <c r="F89" i="4" s="1"/>
  <c r="E87" i="4"/>
  <c r="F87" i="4" s="1"/>
  <c r="D86" i="4"/>
  <c r="E79" i="4"/>
  <c r="F79" i="4" s="1"/>
  <c r="E78" i="4"/>
  <c r="F78" i="4" s="1"/>
  <c r="E76" i="4"/>
  <c r="F76" i="4" s="1"/>
  <c r="D75" i="4"/>
  <c r="D64" i="4"/>
  <c r="D53" i="4"/>
  <c r="D42" i="4"/>
  <c r="E68" i="4"/>
  <c r="F68" i="4" s="1"/>
  <c r="E67" i="4"/>
  <c r="F67" i="4" s="1"/>
  <c r="E65" i="4"/>
  <c r="F65" i="4" s="1"/>
  <c r="E57" i="4"/>
  <c r="F57" i="4" s="1"/>
  <c r="E56" i="4"/>
  <c r="F56" i="4" s="1"/>
  <c r="E54" i="4"/>
  <c r="F54" i="4" s="1"/>
  <c r="E48" i="4"/>
  <c r="F48" i="4" s="1"/>
  <c r="F46" i="4"/>
  <c r="E46" i="4"/>
  <c r="F45" i="4"/>
  <c r="E45" i="4"/>
  <c r="F44" i="4"/>
  <c r="E44" i="4"/>
  <c r="F43" i="4"/>
  <c r="E43" i="4"/>
  <c r="F42" i="4" l="1"/>
  <c r="F98" i="4"/>
  <c r="F101" i="4"/>
  <c r="F104" i="4"/>
  <c r="D93" i="4"/>
  <c r="F91" i="4"/>
  <c r="F93" i="4" s="1"/>
  <c r="D85" i="4"/>
  <c r="E82" i="4"/>
  <c r="D82" i="4"/>
  <c r="D74" i="4" s="1"/>
  <c r="E71" i="4"/>
  <c r="D71" i="4"/>
  <c r="D63" i="4" s="1"/>
  <c r="E58" i="4"/>
  <c r="E60" i="4" s="1"/>
  <c r="E47" i="4"/>
  <c r="F47" i="4" s="1"/>
  <c r="D52" i="4"/>
  <c r="F86" i="4"/>
  <c r="E86" i="4"/>
  <c r="E85" i="4" s="1"/>
  <c r="E75" i="4"/>
  <c r="F75" i="4"/>
  <c r="F74" i="4" s="1"/>
  <c r="F64" i="4"/>
  <c r="E64" i="4"/>
  <c r="E63" i="4" s="1"/>
  <c r="F53" i="4"/>
  <c r="D41" i="4"/>
  <c r="E41" i="4" s="1"/>
  <c r="E53" i="4"/>
  <c r="E42" i="4"/>
  <c r="E49" i="4"/>
  <c r="E37" i="4"/>
  <c r="F37" i="4" s="1"/>
  <c r="F35" i="4"/>
  <c r="E35" i="4"/>
  <c r="F34" i="4"/>
  <c r="E34" i="4"/>
  <c r="F33" i="4"/>
  <c r="E33" i="4"/>
  <c r="F32" i="4"/>
  <c r="E32" i="4"/>
  <c r="D31" i="4"/>
  <c r="N14" i="2"/>
  <c r="P14" i="2" s="1"/>
  <c r="N15" i="2"/>
  <c r="P15" i="2" s="1"/>
  <c r="N13" i="2"/>
  <c r="F85" i="4" l="1"/>
  <c r="E74" i="4"/>
  <c r="P13" i="2"/>
  <c r="F63" i="4"/>
  <c r="F58" i="4"/>
  <c r="F60" i="4" s="1"/>
  <c r="E52" i="4"/>
  <c r="F52" i="4"/>
  <c r="F41" i="4"/>
  <c r="E31" i="4"/>
  <c r="F31" i="4"/>
  <c r="F36" i="4"/>
  <c r="E36" i="4"/>
  <c r="D38" i="4"/>
  <c r="E38" i="4" l="1"/>
  <c r="F38" i="4"/>
  <c r="D30" i="4"/>
  <c r="F30" i="4" l="1"/>
  <c r="E30" i="4"/>
  <c r="N9" i="2" l="1"/>
  <c r="P9" i="2" s="1"/>
  <c r="N8" i="2"/>
  <c r="E100" i="4" l="1"/>
  <c r="E97" i="4" s="1"/>
  <c r="F100" i="4"/>
  <c r="F97" i="4" s="1"/>
  <c r="D97" i="4"/>
  <c r="D96" i="4" s="1"/>
  <c r="E113" i="4"/>
  <c r="P8" i="2"/>
  <c r="F113" i="4" s="1"/>
  <c r="D113" i="4"/>
  <c r="D115" i="4" s="1"/>
  <c r="F25" i="4"/>
  <c r="E25" i="4"/>
  <c r="D25" i="4"/>
  <c r="E14" i="4"/>
  <c r="D14" i="4"/>
  <c r="E109" i="4"/>
  <c r="F109" i="4" s="1"/>
  <c r="E96" i="4" l="1"/>
  <c r="F96" i="4"/>
  <c r="F14" i="4"/>
  <c r="G19" i="1"/>
  <c r="G13" i="1"/>
  <c r="E12" i="4" l="1"/>
  <c r="F112" i="4"/>
  <c r="E112" i="4"/>
  <c r="F114" i="4"/>
  <c r="E114" i="4"/>
  <c r="D20" i="4"/>
  <c r="E20" i="4" s="1"/>
  <c r="F20" i="4" s="1"/>
  <c r="D108" i="4"/>
  <c r="D107" i="4" s="1"/>
  <c r="D27" i="4"/>
  <c r="E13" i="4"/>
  <c r="F116" i="4"/>
  <c r="E116" i="4"/>
  <c r="F111" i="4"/>
  <c r="E111" i="4"/>
  <c r="E10" i="4"/>
  <c r="E11" i="4"/>
  <c r="E15" i="4"/>
  <c r="F15" i="4" s="1"/>
  <c r="E21" i="4"/>
  <c r="E22" i="4"/>
  <c r="E23" i="4"/>
  <c r="E24" i="4"/>
  <c r="E26" i="4"/>
  <c r="F10" i="4"/>
  <c r="F11" i="4"/>
  <c r="F21" i="4"/>
  <c r="F22" i="4"/>
  <c r="F23" i="4"/>
  <c r="F24" i="4"/>
  <c r="F26" i="4"/>
  <c r="E108" i="4" l="1"/>
  <c r="F108" i="4"/>
  <c r="F12" i="4"/>
  <c r="D9" i="4"/>
  <c r="F13" i="4"/>
  <c r="E9" i="4"/>
  <c r="F9" i="4" l="1"/>
  <c r="D16" i="4"/>
  <c r="D19" i="4"/>
  <c r="D8" i="4" l="1"/>
  <c r="D5" i="4" s="1"/>
  <c r="E19" i="4"/>
  <c r="F19" i="4"/>
  <c r="E27" i="4"/>
  <c r="F27" i="4"/>
  <c r="F16" i="4"/>
  <c r="E16" i="4"/>
  <c r="E8" i="4" l="1"/>
  <c r="D118" i="4"/>
  <c r="F8" i="4"/>
  <c r="F115" i="4"/>
  <c r="E115" i="4"/>
  <c r="E107" i="4"/>
  <c r="E5" i="4" l="1"/>
  <c r="E118" i="4" s="1"/>
  <c r="F107" i="4"/>
  <c r="F5" i="4" s="1"/>
  <c r="F118" i="4" l="1"/>
</calcChain>
</file>

<file path=xl/sharedStrings.xml><?xml version="1.0" encoding="utf-8"?>
<sst xmlns="http://schemas.openxmlformats.org/spreadsheetml/2006/main" count="1254" uniqueCount="316">
  <si>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</si>
  <si>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</si>
  <si>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</si>
  <si>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</si>
  <si>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</si>
  <si>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</si>
  <si>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</si>
  <si>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</si>
  <si>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</si>
  <si>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Абросимова Наталья Вячеславовна</t>
  </si>
  <si>
    <t>подпись                                              расшифровка подписи</t>
  </si>
  <si>
    <t>Государственное задание</t>
  </si>
  <si>
    <t>государственное бюджетное учреждение Вышневолоцкий дом-интернат для престарелых и инвалидов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</si>
  <si>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</si>
  <si>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</si>
  <si>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</si>
  <si>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</si>
  <si>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</si>
  <si>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</si>
  <si>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</si>
  <si>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</si>
  <si>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</si>
  <si>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</si>
  <si>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</si>
  <si>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</si>
  <si>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</si>
  <si>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</si>
  <si>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</si>
  <si>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</si>
  <si>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</si>
  <si>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</si>
  <si>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</si>
  <si>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</si>
  <si>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</si>
  <si>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</si>
  <si>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</si>
  <si>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</si>
  <si>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</si>
  <si>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</si>
  <si>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</si>
  <si>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</si>
  <si>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</si>
  <si>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</si>
  <si>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</si>
  <si>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</si>
  <si>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</si>
  <si>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</si>
  <si>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</si>
  <si>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</si>
  <si>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</si>
  <si>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</si>
  <si>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</si>
  <si>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</si>
  <si>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</si>
  <si>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</si>
  <si>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</si>
  <si>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</si>
  <si>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</si>
  <si>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</si>
  <si>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</si>
  <si>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</si>
  <si>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</si>
  <si>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</si>
  <si>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</si>
  <si>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</si>
  <si>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</si>
  <si>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</si>
  <si>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</si>
  <si>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</si>
  <si>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</si>
  <si>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</si>
  <si>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</si>
  <si>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</si>
  <si>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</si>
  <si>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</si>
  <si>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</si>
  <si>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</si>
  <si>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</si>
  <si>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</si>
  <si>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</si>
  <si>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</si>
  <si>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</si>
  <si>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</si>
  <si>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</si>
  <si>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</si>
  <si>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</si>
  <si>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</si>
  <si>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</si>
  <si>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</si>
  <si>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</si>
  <si>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</si>
  <si>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</si>
  <si>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</si>
  <si>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</si>
  <si>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</si>
  <si>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</si>
  <si>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</si>
  <si>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</si>
  <si>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</si>
  <si>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</si>
  <si>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</si>
  <si>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</si>
  <si>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</si>
  <si>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</si>
  <si>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</si>
  <si>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</si>
  <si>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</si>
  <si>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</si>
  <si>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</si>
  <si>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</si>
  <si>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</si>
  <si>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</si>
  <si>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</si>
  <si>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</si>
  <si>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</si>
  <si>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</si>
  <si>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</si>
  <si>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</si>
  <si>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</si>
  <si>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</si>
  <si>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</si>
  <si>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</si>
  <si>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</si>
  <si>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</si>
  <si>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</si>
  <si>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</si>
  <si>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</si>
  <si>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</si>
  <si>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</si>
  <si>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</si>
  <si>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</si>
  <si>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</si>
  <si>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</si>
  <si>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</si>
  <si>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</si>
  <si>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</si>
  <si>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</si>
  <si>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</si>
  <si>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</si>
  <si>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</si>
  <si>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</si>
  <si>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595-пп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</si>
  <si>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</si>
  <si>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</si>
  <si>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</si>
  <si>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</si>
  <si>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</si>
  <si>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</si>
  <si>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</si>
  <si>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</si>
  <si>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</si>
  <si>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</si>
  <si>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</si>
  <si>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</si>
  <si>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</si>
  <si>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</si>
  <si>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</si>
  <si>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3.3 = 3.3.1 x 3.3.2 - 3.3.4 x 3.3.3</t>
  </si>
  <si>
    <t>3.3.1 = 3.3.1.1 x 3.3.1.2 x 3.3.1.3 x 3.3.1.4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</si>
  <si>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</si>
  <si>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</si>
  <si>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</si>
  <si>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</si>
  <si>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</si>
  <si>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полностью 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</si>
  <si>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</si>
  <si>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t>Государственная услуга 1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</si>
  <si>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</si>
  <si>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</si>
  <si>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</si>
  <si>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Лукина Наталья Викторовна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</si>
  <si>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</si>
  <si>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</si>
  <si>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</si>
  <si>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870000О.99.0.АЭ21АА10000</t>
  </si>
  <si>
    <t>Предоставление социально-бытовых услуг</t>
  </si>
  <si>
    <t>28 декабря 2013 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</si>
  <si>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</si>
  <si>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</si>
  <si>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</si>
  <si>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</si>
  <si>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</si>
  <si>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r>
      <rPr>
        <b/>
        <sz val="8"/>
        <rFont val="Times New Roman"/>
        <family val="1"/>
        <charset val="204"/>
      </rPr>
      <t>Государственная услуга 1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</si>
  <si>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</si>
  <si>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Государтвенная работа 1</t>
    </r>
    <r>
      <rPr>
        <sz val="8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</si>
  <si>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880000О.99.0.АЭ13АБ19001</t>
  </si>
  <si>
    <t>880000О.99.0.АЭ13АБ46001</t>
  </si>
  <si>
    <t>880000О.99.0.АЭ13АБ10001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</si>
  <si>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</si>
  <si>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4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</si>
  <si>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5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</si>
  <si>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6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</si>
  <si>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7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</si>
  <si>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8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</si>
  <si>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3.1</t>
  </si>
  <si>
    <t xml:space="preserve"> 3.2</t>
  </si>
  <si>
    <t xml:space="preserve"> 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</si>
  <si>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</si>
  <si>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</si>
  <si>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</si>
  <si>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</si>
  <si>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</si>
  <si>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</si>
  <si>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</t>
  </si>
  <si>
    <t xml:space="preserve"> 4.3.1</t>
  </si>
  <si>
    <t>4.3.1.1</t>
  </si>
  <si>
    <t>4.3.1.2</t>
  </si>
  <si>
    <t>4.3.1.3</t>
  </si>
  <si>
    <t>4.3.1.4</t>
  </si>
  <si>
    <t xml:space="preserve"> 4.3.2</t>
  </si>
  <si>
    <t xml:space="preserve"> 4.3.3</t>
  </si>
  <si>
    <t xml:space="preserve"> 4.3.4</t>
  </si>
  <si>
    <t>4.3 = 4.3.1 x 4.3.2 -4.3.4 x 4.3.3</t>
  </si>
  <si>
    <t>4.3.1 =4.3.1.1 x 4.3.1.2 x 4.3.1.3 x 4.3.1.4</t>
  </si>
  <si>
    <t xml:space="preserve"> 5.1</t>
  </si>
  <si>
    <t xml:space="preserve"> 5.2</t>
  </si>
  <si>
    <t xml:space="preserve"> 5.3</t>
  </si>
  <si>
    <t xml:space="preserve"> 5.3.1</t>
  </si>
  <si>
    <t>5.3.1.1</t>
  </si>
  <si>
    <t>5.3.1.2</t>
  </si>
  <si>
    <t>5.3.1.3</t>
  </si>
  <si>
    <t>5.3.1.4</t>
  </si>
  <si>
    <t xml:space="preserve"> 5.3.2</t>
  </si>
  <si>
    <t xml:space="preserve"> 5.3.3</t>
  </si>
  <si>
    <t xml:space="preserve"> 5.3.4</t>
  </si>
  <si>
    <t>5.3 = 5.3.1 x 5.3.2 -5.3.4 x 5.3.3</t>
  </si>
  <si>
    <t>5.3.1 =5.3.1.1 x 5.3.1.2 x 5.3.1.3 x 5.3.1.4</t>
  </si>
  <si>
    <t xml:space="preserve"> 6.1</t>
  </si>
  <si>
    <t xml:space="preserve"> 6.2</t>
  </si>
  <si>
    <t xml:space="preserve"> 6.3</t>
  </si>
  <si>
    <t xml:space="preserve"> 6.3.1</t>
  </si>
  <si>
    <t>6.3.1.1</t>
  </si>
  <si>
    <t>6.3.1.2</t>
  </si>
  <si>
    <t>6.3.1.3</t>
  </si>
  <si>
    <t>6.3.1.4</t>
  </si>
  <si>
    <t xml:space="preserve"> 6.3.2</t>
  </si>
  <si>
    <t xml:space="preserve"> 6.3.3</t>
  </si>
  <si>
    <t xml:space="preserve"> 6.3.4</t>
  </si>
  <si>
    <t>6.3 = 6.3.1 x 6.3.2 -6.3.4 x 6.3.3</t>
  </si>
  <si>
    <t>6.3.1 =6.3.1.1 x 6.3.1.2 x 6.3.1.3 x 6.3.1.4</t>
  </si>
  <si>
    <t xml:space="preserve"> 7.1</t>
  </si>
  <si>
    <t xml:space="preserve"> 7.2</t>
  </si>
  <si>
    <t xml:space="preserve"> 7.3</t>
  </si>
  <si>
    <t xml:space="preserve"> 7.3.1</t>
  </si>
  <si>
    <t>7.3.1.1</t>
  </si>
  <si>
    <t>7.3.1.2</t>
  </si>
  <si>
    <t>7.3.1.3</t>
  </si>
  <si>
    <t>7.3.1.4</t>
  </si>
  <si>
    <t xml:space="preserve"> 7.3.2</t>
  </si>
  <si>
    <t xml:space="preserve"> 7.3.3</t>
  </si>
  <si>
    <t xml:space="preserve"> 7.3.4</t>
  </si>
  <si>
    <t>7.3 = 7.3.1 x 7.3.2 -7.3.4 x 7.3.3</t>
  </si>
  <si>
    <t>7.3.1 =7.3.1.1 x 7.3.1.2 x 7.3.1.3 x 7.3.1.4</t>
  </si>
  <si>
    <t xml:space="preserve"> 8.1</t>
  </si>
  <si>
    <t xml:space="preserve"> 8.2</t>
  </si>
  <si>
    <t xml:space="preserve"> 8.3</t>
  </si>
  <si>
    <t xml:space="preserve"> 8.3.1</t>
  </si>
  <si>
    <t>8.3.1.1</t>
  </si>
  <si>
    <t>8.3.1.2</t>
  </si>
  <si>
    <t>8.3.1.3</t>
  </si>
  <si>
    <t>8.3.1.4</t>
  </si>
  <si>
    <t xml:space="preserve"> 8.3.2</t>
  </si>
  <si>
    <t xml:space="preserve"> 8.3.3</t>
  </si>
  <si>
    <t xml:space="preserve"> 8.3.4</t>
  </si>
  <si>
    <t>8.3 = 8.3.1 x 8.3.2 -8.3.4 x 8.3.3</t>
  </si>
  <si>
    <t>8.3.1 =8.3.1.1 x 8.3.1.2 x 8.3.1.3 x 8.3.1.4</t>
  </si>
  <si>
    <t xml:space="preserve"> 9.1</t>
  </si>
  <si>
    <t xml:space="preserve"> 9.2</t>
  </si>
  <si>
    <t xml:space="preserve"> 9.3</t>
  </si>
  <si>
    <t>9.3.1.1</t>
  </si>
  <si>
    <t>9.3.1.2</t>
  </si>
  <si>
    <t>9.3.1.3</t>
  </si>
  <si>
    <t>9.3.1.4</t>
  </si>
  <si>
    <t xml:space="preserve"> 9.3.2</t>
  </si>
  <si>
    <t xml:space="preserve"> 9.3.3</t>
  </si>
  <si>
    <t xml:space="preserve"> 9.3.4</t>
  </si>
  <si>
    <t>870000О.99.0.АЭ21АА19000</t>
  </si>
  <si>
    <t>870000О.99.0.АЭ21АА55000</t>
  </si>
  <si>
    <t>Предоставление социального обслуживания в полустационарной форме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</si>
  <si>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</si>
  <si>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r>
      <rPr>
        <b/>
        <sz val="8"/>
        <color rgb="FF000000"/>
        <rFont val="Times New Roman"/>
        <family val="1"/>
        <charset val="204"/>
      </rPr>
      <t>Государственная услуга 9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</si>
  <si>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>29 декабря 2013 г</t>
  </si>
  <si>
    <t>на 2026 год и плановый период 2027-2028 годов</t>
  </si>
  <si>
    <t xml:space="preserve"> 9.3.1</t>
  </si>
  <si>
    <t xml:space="preserve"> 10.1</t>
  </si>
  <si>
    <t xml:space="preserve"> 10.2</t>
  </si>
  <si>
    <t>9.3 =9.3.1 x 9.3.2 -9.3.4 x 8.3.3</t>
  </si>
  <si>
    <t>9.3.1 =9.3.1.1 x 9.3.1.2 x 9.3.1.3 x 9.3.1.4</t>
  </si>
  <si>
    <t xml:space="preserve"> 10.3</t>
  </si>
  <si>
    <t>870000О.99.0.АЭ24АА01000</t>
  </si>
  <si>
    <r>
      <rPr>
        <b/>
        <sz val="8"/>
        <rFont val="Times New Roman"/>
        <family val="1"/>
        <charset val="204"/>
      </rPr>
      <t xml:space="preserve">Государственная услуга 9 </t>
    </r>
    <r>
      <rPr>
        <sz val="8"/>
        <rFont val="Times New Roman"/>
        <family val="1"/>
        <charset val="204"/>
      </rPr>
  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</si>
  <si>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9</t>
    </r>
    <r>
      <rPr>
        <sz val="8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</si>
  <si>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3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</si>
  <si>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4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</si>
  <si>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5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</si>
  <si>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6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</si>
  <si>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7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</si>
  <si>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8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</si>
  <si>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 10.3.1</t>
  </si>
  <si>
    <t>10.3.1.1</t>
  </si>
  <si>
    <t>10.3.1.2</t>
  </si>
  <si>
    <t>10.3.1.3</t>
  </si>
  <si>
    <t>10.3.1.4</t>
  </si>
  <si>
    <t xml:space="preserve"> 10.3.2</t>
  </si>
  <si>
    <t xml:space="preserve">  10.3.3</t>
  </si>
  <si>
    <t xml:space="preserve"> 10.3.4</t>
  </si>
  <si>
    <t>1 = 1.3 + 2.3 + 3.3 +4.3+5.3+6.3+7.3+8.3+9.3+10.3</t>
  </si>
  <si>
    <t>10.3 = 10.3.1 x 10.3.2 - 10.3.4 x 10.3.3</t>
  </si>
  <si>
    <t>10.3.1 = 10.3.1.1 x 10.3.1.2 x 10.3.1.3 x 10.3.1.4</t>
  </si>
  <si>
    <t>2026 год (очередной финансовый год)</t>
  </si>
  <si>
    <t>2027 год 
(1-й год планового периода)</t>
  </si>
  <si>
    <t>2028 год 
(2-й год планового периода)</t>
  </si>
  <si>
    <t>2026 год 
(очередной финансовый год)</t>
  </si>
  <si>
    <t>2028 год
 (2-й год планового периода)</t>
  </si>
  <si>
    <t>Среднегодовой размер платы за оказание государственной услуги, оказываемой  в рамках государственного задания</t>
  </si>
  <si>
    <t>«03»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</si>
</sst>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0000000"/>
    <numFmt numFmtId="167" formatCode="#,##0.0000000000"/>
  </numFmts>
  <fonts count="18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165" fontId="0" fillId="0" borderId="0">
      <alignment vertical="top" wrapText="1"/>
    </xf>
    <xf numFmtId="164" fontId="5" fillId="0" borderId="0" applyFont="0" applyFill="0" applyBorder="0" applyAlignment="0" applyProtection="0"/>
    <xf numFmtId="0" fontId="1" fillId="0" borderId="0"/>
  </cellStyleXfs>
  <cellXfs count="194">
    <xf numFmtId="165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7" fillId="0" borderId="5" xfId="0" applyNumberFormat="1" applyFont="1" applyFill="1" applyBorder="1" applyAlignment="1" applyProtection="1">
      <alignment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10" fillId="3" borderId="3" xfId="0" applyNumberFormat="1" applyFont="1" applyFill="1" applyBorder="1" applyAlignment="1">
      <alignment vertical="top" wrapText="1"/>
    </xf>
    <xf numFmtId="0" fontId="10" fillId="3" borderId="4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1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vertical="top" wrapText="1"/>
    </xf>
    <xf numFmtId="49" fontId="10" fillId="0" borderId="5" xfId="0" applyNumberFormat="1" applyFont="1" applyFill="1" applyBorder="1" applyAlignment="1" applyProtection="1">
      <alignment vertical="top" wrapText="1"/>
      <protection hidden="1"/>
    </xf>
    <xf numFmtId="0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vertical="top" wrapText="1"/>
    </xf>
    <xf numFmtId="167" fontId="9" fillId="0" borderId="5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6" fontId="5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5" fillId="5" borderId="0" xfId="0" applyNumberFormat="1" applyFont="1" applyFill="1" applyAlignment="1">
      <alignment horizontal="right" wrapText="1"/>
    </xf>
    <xf numFmtId="0" fontId="9" fillId="0" borderId="0" xfId="0" applyNumberFormat="1" applyFont="1" applyFill="1" applyAlignment="1">
      <alignment horizontal="right" wrapText="1"/>
    </xf>
    <xf numFmtId="165" fontId="0" fillId="0" borderId="0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9" fillId="0" borderId="0" xfId="0" applyNumberFormat="1" applyFont="1" applyFill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 wrapText="1"/>
    </xf>
    <xf numFmtId="2" fontId="10" fillId="2" borderId="3" xfId="0" applyNumberFormat="1" applyFont="1" applyFill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4" fontId="10" fillId="3" borderId="4" xfId="0" applyNumberFormat="1" applyFont="1" applyFill="1" applyBorder="1" applyAlignment="1">
      <alignment vertical="top" wrapText="1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4" borderId="3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vertical="top" wrapText="1"/>
    </xf>
    <xf numFmtId="0" fontId="10" fillId="6" borderId="3" xfId="0" applyNumberFormat="1" applyFont="1" applyFill="1" applyBorder="1" applyAlignment="1">
      <alignment vertical="top" wrapText="1"/>
    </xf>
    <xf numFmtId="0" fontId="10" fillId="8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0" fillId="10" borderId="3" xfId="0" applyNumberFormat="1" applyFont="1" applyFill="1" applyBorder="1" applyAlignment="1">
      <alignment vertical="top" wrapText="1"/>
    </xf>
    <xf numFmtId="0" fontId="0" fillId="10" borderId="3" xfId="0" applyNumberFormat="1" applyFont="1" applyFill="1" applyBorder="1" applyAlignment="1">
      <alignment vertical="center" wrapText="1"/>
    </xf>
    <xf numFmtId="0" fontId="0" fillId="10" borderId="3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7" borderId="3" xfId="0" applyNumberFormat="1" applyFont="1" applyFill="1" applyBorder="1" applyAlignment="1">
      <alignment horizontal="center" vertical="top" wrapText="1"/>
    </xf>
    <xf numFmtId="0" fontId="0" fillId="7" borderId="3" xfId="0" applyNumberFormat="1" applyFont="1" applyFill="1" applyBorder="1" applyAlignment="1">
      <alignment vertical="center" wrapText="1"/>
    </xf>
    <xf numFmtId="0" fontId="0" fillId="7" borderId="3" xfId="0" applyNumberFormat="1" applyFont="1" applyFill="1" applyBorder="1" applyAlignment="1">
      <alignment vertical="top" wrapText="1"/>
    </xf>
    <xf numFmtId="0" fontId="0" fillId="7" borderId="3" xfId="0" applyNumberFormat="1" applyFont="1" applyFill="1" applyBorder="1" applyAlignment="1">
      <alignment horizontal="center" vertical="top" wrapText="1"/>
    </xf>
    <xf numFmtId="2" fontId="5" fillId="7" borderId="3" xfId="0" applyNumberFormat="1" applyFont="1" applyFill="1" applyBorder="1" applyAlignment="1">
      <alignment horizontal="center" vertical="top" wrapText="1"/>
    </xf>
    <xf numFmtId="0" fontId="5" fillId="9" borderId="3" xfId="0" applyNumberFormat="1" applyFont="1" applyFill="1" applyBorder="1" applyAlignment="1">
      <alignment horizontal="center" vertical="top" wrapText="1"/>
    </xf>
    <xf numFmtId="0" fontId="0" fillId="9" borderId="3" xfId="0" applyNumberFormat="1" applyFont="1" applyFill="1" applyBorder="1" applyAlignment="1">
      <alignment vertical="top" wrapText="1"/>
    </xf>
    <xf numFmtId="0" fontId="0" fillId="9" borderId="3" xfId="0" applyNumberFormat="1" applyFont="1" applyFill="1" applyBorder="1" applyAlignment="1">
      <alignment horizontal="center" vertical="top" wrapText="1"/>
    </xf>
    <xf numFmtId="2" fontId="5" fillId="9" borderId="3" xfId="0" applyNumberFormat="1" applyFont="1" applyFill="1" applyBorder="1" applyAlignment="1">
      <alignment horizontal="center" vertical="top" wrapText="1"/>
    </xf>
    <xf numFmtId="0" fontId="5" fillId="8" borderId="3" xfId="0" applyNumberFormat="1" applyFont="1" applyFill="1" applyBorder="1" applyAlignment="1">
      <alignment horizontal="center" vertical="top" wrapText="1"/>
    </xf>
    <xf numFmtId="0" fontId="0" fillId="8" borderId="3" xfId="0" applyNumberFormat="1" applyFont="1" applyFill="1" applyBorder="1" applyAlignment="1">
      <alignment vertical="center" wrapText="1"/>
    </xf>
    <xf numFmtId="0" fontId="0" fillId="8" borderId="3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horizontal="center" vertical="top" wrapText="1"/>
    </xf>
    <xf numFmtId="2" fontId="5" fillId="8" borderId="3" xfId="0" applyNumberFormat="1" applyFont="1" applyFill="1" applyBorder="1" applyAlignment="1">
      <alignment horizontal="center" vertical="top" wrapText="1"/>
    </xf>
    <xf numFmtId="16" fontId="5" fillId="9" borderId="3" xfId="0" applyNumberFormat="1" applyFont="1" applyFill="1" applyBorder="1" applyAlignment="1">
      <alignment horizontal="center" vertical="top" wrapText="1"/>
    </xf>
    <xf numFmtId="16" fontId="5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horizontal="center" vertical="top" wrapText="1"/>
    </xf>
    <xf numFmtId="2" fontId="5" fillId="12" borderId="3" xfId="0" applyNumberFormat="1" applyFont="1" applyFill="1" applyBorder="1" applyAlignment="1">
      <alignment horizontal="center" vertical="top" wrapText="1"/>
    </xf>
    <xf numFmtId="16" fontId="5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horizontal="center" vertical="top" wrapText="1"/>
    </xf>
    <xf numFmtId="2" fontId="5" fillId="11" borderId="3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vertical="top" wrapText="1"/>
    </xf>
    <xf numFmtId="0" fontId="10" fillId="14" borderId="3" xfId="0" applyNumberFormat="1" applyFont="1" applyFill="1" applyBorder="1" applyAlignment="1">
      <alignment vertical="top" wrapText="1"/>
    </xf>
    <xf numFmtId="0" fontId="10" fillId="15" borderId="3" xfId="0" applyNumberFormat="1" applyFont="1" applyFill="1" applyBorder="1" applyAlignment="1">
      <alignment vertical="top" wrapText="1"/>
    </xf>
    <xf numFmtId="0" fontId="5" fillId="10" borderId="3" xfId="0" applyNumberFormat="1" applyFont="1" applyFill="1" applyBorder="1" applyAlignment="1">
      <alignment vertical="top" wrapText="1"/>
    </xf>
    <xf numFmtId="0" fontId="5" fillId="7" borderId="3" xfId="0" applyNumberFormat="1" applyFont="1" applyFill="1" applyBorder="1" applyAlignment="1">
      <alignment vertical="top" wrapText="1"/>
    </xf>
    <xf numFmtId="0" fontId="5" fillId="8" borderId="3" xfId="0" applyNumberFormat="1" applyFont="1" applyFill="1" applyBorder="1" applyAlignment="1">
      <alignment vertical="top" wrapText="1"/>
    </xf>
    <xf numFmtId="0" fontId="5" fillId="9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horizontal="left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10" fillId="6" borderId="4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horizontal="centerContinuous" vertical="top" wrapText="1"/>
    </xf>
    <xf numFmtId="4" fontId="10" fillId="4" borderId="5" xfId="0" applyNumberFormat="1" applyFont="1" applyFill="1" applyBorder="1" applyAlignment="1">
      <alignment vertical="top" wrapText="1"/>
    </xf>
    <xf numFmtId="2" fontId="10" fillId="4" borderId="5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horizontal="center" vertical="top" wrapText="1"/>
    </xf>
    <xf numFmtId="4" fontId="10" fillId="13" borderId="3" xfId="0" applyNumberFormat="1" applyFont="1" applyFill="1" applyBorder="1" applyAlignment="1">
      <alignment vertical="top" wrapText="1"/>
    </xf>
    <xf numFmtId="2" fontId="10" fillId="13" borderId="3" xfId="0" applyNumberFormat="1" applyFont="1" applyFill="1" applyBorder="1" applyAlignment="1">
      <alignment horizontal="center" vertical="top" wrapText="1"/>
    </xf>
    <xf numFmtId="0" fontId="10" fillId="13" borderId="4" xfId="0" applyNumberFormat="1" applyFont="1" applyFill="1" applyBorder="1" applyAlignment="1">
      <alignment vertical="top" wrapText="1"/>
    </xf>
    <xf numFmtId="4" fontId="10" fillId="13" borderId="4" xfId="0" applyNumberFormat="1" applyFont="1" applyFill="1" applyBorder="1" applyAlignment="1">
      <alignment vertical="top" wrapText="1"/>
    </xf>
    <xf numFmtId="2" fontId="10" fillId="13" borderId="4" xfId="0" applyNumberFormat="1" applyFont="1" applyFill="1" applyBorder="1" applyAlignment="1">
      <alignment horizontal="center" vertical="top" wrapText="1"/>
    </xf>
    <xf numFmtId="4" fontId="10" fillId="8" borderId="3" xfId="0" applyNumberFormat="1" applyFont="1" applyFill="1" applyBorder="1" applyAlignment="1">
      <alignment vertical="top" wrapText="1"/>
    </xf>
    <xf numFmtId="2" fontId="10" fillId="8" borderId="3" xfId="0" applyNumberFormat="1" applyFont="1" applyFill="1" applyBorder="1" applyAlignment="1">
      <alignment horizontal="center" vertical="top" wrapText="1"/>
    </xf>
    <xf numFmtId="0" fontId="10" fillId="8" borderId="4" xfId="0" applyNumberFormat="1" applyFont="1" applyFill="1" applyBorder="1" applyAlignment="1">
      <alignment vertical="top" wrapText="1"/>
    </xf>
    <xf numFmtId="4" fontId="10" fillId="8" borderId="4" xfId="0" applyNumberFormat="1" applyFont="1" applyFill="1" applyBorder="1" applyAlignment="1">
      <alignment vertical="top" wrapText="1"/>
    </xf>
    <xf numFmtId="2" fontId="10" fillId="8" borderId="4" xfId="0" applyNumberFormat="1" applyFont="1" applyFill="1" applyBorder="1" applyAlignment="1">
      <alignment horizontal="center" vertical="top" wrapText="1"/>
    </xf>
    <xf numFmtId="4" fontId="10" fillId="4" borderId="3" xfId="0" applyNumberFormat="1" applyFont="1" applyFill="1" applyBorder="1" applyAlignment="1">
      <alignment vertical="top" wrapText="1"/>
    </xf>
    <xf numFmtId="2" fontId="10" fillId="4" borderId="3" xfId="0" applyNumberFormat="1" applyFont="1" applyFill="1" applyBorder="1" applyAlignment="1">
      <alignment horizontal="center" vertical="top" wrapText="1"/>
    </xf>
    <xf numFmtId="0" fontId="10" fillId="4" borderId="4" xfId="0" applyNumberFormat="1" applyFont="1" applyFill="1" applyBorder="1" applyAlignment="1">
      <alignment vertical="top" wrapText="1"/>
    </xf>
    <xf numFmtId="4" fontId="10" fillId="4" borderId="4" xfId="0" applyNumberFormat="1" applyFont="1" applyFill="1" applyBorder="1" applyAlignment="1">
      <alignment vertical="top" wrapText="1"/>
    </xf>
    <xf numFmtId="2" fontId="10" fillId="4" borderId="4" xfId="0" applyNumberFormat="1" applyFont="1" applyFill="1" applyBorder="1" applyAlignment="1">
      <alignment horizontal="center" vertical="top" wrapText="1"/>
    </xf>
    <xf numFmtId="4" fontId="10" fillId="14" borderId="3" xfId="0" applyNumberFormat="1" applyFont="1" applyFill="1" applyBorder="1" applyAlignment="1">
      <alignment vertical="top" wrapText="1"/>
    </xf>
    <xf numFmtId="2" fontId="10" fillId="14" borderId="3" xfId="0" applyNumberFormat="1" applyFont="1" applyFill="1" applyBorder="1" applyAlignment="1">
      <alignment horizontal="center" vertical="top" wrapText="1"/>
    </xf>
    <xf numFmtId="0" fontId="10" fillId="14" borderId="4" xfId="0" applyNumberFormat="1" applyFont="1" applyFill="1" applyBorder="1" applyAlignment="1">
      <alignment vertical="top" wrapText="1"/>
    </xf>
    <xf numFmtId="4" fontId="10" fillId="14" borderId="4" xfId="0" applyNumberFormat="1" applyFont="1" applyFill="1" applyBorder="1" applyAlignment="1">
      <alignment vertical="top" wrapText="1"/>
    </xf>
    <xf numFmtId="2" fontId="10" fillId="14" borderId="4" xfId="0" applyNumberFormat="1" applyFont="1" applyFill="1" applyBorder="1" applyAlignment="1">
      <alignment horizontal="center" vertical="top" wrapText="1"/>
    </xf>
    <xf numFmtId="4" fontId="10" fillId="15" borderId="3" xfId="0" applyNumberFormat="1" applyFont="1" applyFill="1" applyBorder="1" applyAlignment="1">
      <alignment vertical="top" wrapText="1"/>
    </xf>
    <xf numFmtId="2" fontId="10" fillId="15" borderId="3" xfId="0" applyNumberFormat="1" applyFont="1" applyFill="1" applyBorder="1" applyAlignment="1">
      <alignment horizontal="center" vertical="top" wrapText="1"/>
    </xf>
    <xf numFmtId="0" fontId="10" fillId="15" borderId="4" xfId="0" applyNumberFormat="1" applyFont="1" applyFill="1" applyBorder="1" applyAlignment="1">
      <alignment vertical="top" wrapText="1"/>
    </xf>
    <xf numFmtId="4" fontId="10" fillId="15" borderId="4" xfId="0" applyNumberFormat="1" applyFont="1" applyFill="1" applyBorder="1" applyAlignment="1">
      <alignment vertical="top" wrapText="1"/>
    </xf>
    <xf numFmtId="2" fontId="10" fillId="15" borderId="4" xfId="0" applyNumberFormat="1" applyFont="1" applyFill="1" applyBorder="1" applyAlignment="1">
      <alignment horizontal="center" vertical="top" wrapText="1"/>
    </xf>
    <xf numFmtId="4" fontId="10" fillId="6" borderId="3" xfId="0" applyNumberFormat="1" applyFont="1" applyFill="1" applyBorder="1" applyAlignment="1">
      <alignment vertical="top" wrapText="1"/>
    </xf>
    <xf numFmtId="2" fontId="10" fillId="6" borderId="3" xfId="0" applyNumberFormat="1" applyFont="1" applyFill="1" applyBorder="1" applyAlignment="1">
      <alignment horizontal="center" vertical="top" wrapText="1"/>
    </xf>
    <xf numFmtId="4" fontId="10" fillId="6" borderId="4" xfId="0" applyNumberFormat="1" applyFont="1" applyFill="1" applyBorder="1" applyAlignment="1">
      <alignment vertical="top" wrapText="1"/>
    </xf>
    <xf numFmtId="2" fontId="10" fillId="6" borderId="4" xfId="0" applyNumberFormat="1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vertical="top" wrapText="1"/>
    </xf>
    <xf numFmtId="2" fontId="10" fillId="16" borderId="5" xfId="0" applyNumberFormat="1" applyFont="1" applyFill="1" applyBorder="1" applyAlignment="1">
      <alignment horizontal="center" vertical="top" wrapText="1"/>
    </xf>
    <xf numFmtId="0" fontId="10" fillId="16" borderId="5" xfId="0" applyNumberFormat="1" applyFont="1" applyFill="1" applyBorder="1" applyAlignment="1">
      <alignment vertical="top" wrapText="1"/>
    </xf>
    <xf numFmtId="4" fontId="10" fillId="16" borderId="5" xfId="0" applyNumberFormat="1" applyFont="1" applyFill="1" applyBorder="1" applyAlignment="1">
      <alignment vertical="top" wrapText="1"/>
    </xf>
    <xf numFmtId="16" fontId="5" fillId="16" borderId="3" xfId="0" applyNumberFormat="1" applyFont="1" applyFill="1" applyBorder="1" applyAlignment="1">
      <alignment horizontal="center" vertical="top" wrapText="1"/>
    </xf>
    <xf numFmtId="0" fontId="0" fillId="16" borderId="3" xfId="0" applyNumberFormat="1" applyFont="1" applyFill="1" applyBorder="1" applyAlignment="1">
      <alignment horizontal="center" vertical="top" wrapText="1"/>
    </xf>
    <xf numFmtId="0" fontId="5" fillId="16" borderId="3" xfId="0" applyNumberFormat="1" applyFont="1" applyFill="1" applyBorder="1" applyAlignment="1">
      <alignment vertical="top" wrapText="1"/>
    </xf>
    <xf numFmtId="0" fontId="0" fillId="16" borderId="3" xfId="0" applyNumberFormat="1" applyFont="1" applyFill="1" applyBorder="1" applyAlignment="1">
      <alignment vertical="top" wrapText="1"/>
    </xf>
    <xf numFmtId="0" fontId="5" fillId="16" borderId="3" xfId="0" applyNumberFormat="1" applyFont="1" applyFill="1" applyBorder="1" applyAlignment="1">
      <alignment horizontal="center" vertical="top" wrapText="1"/>
    </xf>
    <xf numFmtId="2" fontId="5" fillId="16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horizontal="center" vertical="center" wrapText="1"/>
    </xf>
    <xf numFmtId="2" fontId="5" fillId="9" borderId="3" xfId="0" applyNumberFormat="1" applyFont="1" applyFill="1" applyBorder="1" applyAlignment="1">
      <alignment horizontal="center" vertical="center" wrapText="1"/>
    </xf>
    <xf numFmtId="2" fontId="5" fillId="11" borderId="3" xfId="0" applyNumberFormat="1" applyFont="1" applyFill="1" applyBorder="1" applyAlignment="1">
      <alignment horizontal="center" vertical="center" wrapText="1"/>
    </xf>
    <xf numFmtId="2" fontId="5" fillId="12" borderId="3" xfId="0" applyNumberFormat="1" applyFont="1" applyFill="1" applyBorder="1" applyAlignment="1">
      <alignment horizontal="center" vertical="center" wrapText="1"/>
    </xf>
    <xf numFmtId="2" fontId="5" fillId="16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5" fillId="0" borderId="4" xfId="0" applyNumberFormat="1" applyFont="1" applyFill="1" applyBorder="1" applyAlignment="1">
      <alignment horizontal="center" vertical="top" wrapText="1"/>
    </xf>
    <xf numFmtId="0" fontId="15" fillId="0" borderId="9" xfId="0" applyNumberFormat="1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colors>
    <mruColors>
      <color rgb="FFFFCCFF"/>
      <color rgb="FFFFCC99"/>
      <color rgb="FFFF9966"/>
      <color rgb="FFCCFFCC"/>
      <color rgb="FF99FF33"/>
      <color rgb="FF009999"/>
      <color rgb="FFCC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82" zoomScaleSheetLayoutView="82" workbookViewId="0">
      <selection activeCell="C12" sqref="C12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ht="12.7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67" t="s">
        <v>1</v>
      </c>
      <c r="F1" s="167"/>
      <c r="G1" s="167"/>
    </row>
    <row r="2" spans="1:7" ht="29.45" customHeight="1" x14ac:dyDescent="0.2">
      <c r="A2" s="1" t="s">
        <v>0</v>
      </c>
      <c r="B2" s="1" t="s">
        <v>0</v>
      </c>
      <c r="C2" s="1" t="s">
        <v>0</v>
      </c>
      <c r="D2" s="171" t="s">
        <v>172</v>
      </c>
      <c r="E2" s="171"/>
      <c r="F2" s="171"/>
      <c r="G2" s="171"/>
    </row>
    <row r="3" spans="1:7" ht="30.4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68" t="s">
        <v>2</v>
      </c>
      <c r="F3" s="168"/>
      <c r="G3" s="168"/>
    </row>
    <row r="4" spans="1:7" ht="31.35" customHeight="1" x14ac:dyDescent="0.2">
      <c r="A4" s="1" t="s">
        <v>0</v>
      </c>
      <c r="B4" s="1" t="s">
        <v>0</v>
      </c>
      <c r="C4" s="1" t="s">
        <v>0</v>
      </c>
      <c r="D4" s="1" t="s">
        <v>0</v>
      </c>
      <c r="E4" s="3" t="s">
        <v>0</v>
      </c>
      <c r="F4" s="3" t="s">
        <v>0</v>
      </c>
      <c r="G4" s="49" t="s">
        <v>173</v>
      </c>
    </row>
    <row r="5" spans="1:7" ht="12.75" customHeight="1" x14ac:dyDescent="0.2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48" t="s">
        <v>3</v>
      </c>
    </row>
    <row r="6" spans="1:7" ht="12.75" customHeight="1" x14ac:dyDescent="0.2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8" t="s">
        <v>4</v>
      </c>
    </row>
    <row r="7" spans="1:7" ht="12.75" customHeight="1" x14ac:dyDescent="0.2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166" t="s">
        <v>315</v>
      </c>
    </row>
    <row r="8" spans="1:7" ht="30.2" customHeight="1" x14ac:dyDescent="0.2">
      <c r="A8" s="1" t="s">
        <v>0</v>
      </c>
      <c r="B8" s="1" t="s">
        <v>0</v>
      </c>
      <c r="C8" s="1" t="s">
        <v>0</v>
      </c>
      <c r="D8" s="1" t="s">
        <v>0</v>
      </c>
      <c r="E8" s="169" t="s">
        <v>5</v>
      </c>
      <c r="F8" s="169"/>
      <c r="G8" s="169"/>
    </row>
    <row r="9" spans="1:7" ht="12.75" customHeight="1" x14ac:dyDescent="0.2">
      <c r="A9" s="1" t="s">
        <v>0</v>
      </c>
      <c r="B9" s="1" t="s">
        <v>0</v>
      </c>
      <c r="C9" s="1" t="s">
        <v>0</v>
      </c>
      <c r="D9" s="1" t="s">
        <v>0</v>
      </c>
      <c r="E9" s="168" t="s">
        <v>6</v>
      </c>
      <c r="F9" s="168"/>
      <c r="G9" s="168"/>
    </row>
    <row r="10" spans="1:7" ht="27.2" customHeight="1" x14ac:dyDescent="0.2">
      <c r="A10" s="1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3" t="s">
        <v>0</v>
      </c>
      <c r="G10" s="50" t="s">
        <v>170</v>
      </c>
    </row>
    <row r="11" spans="1:7" ht="12.75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4" t="s">
        <v>3</v>
      </c>
    </row>
    <row r="12" spans="1:7" ht="12.75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2" t="s">
        <v>7</v>
      </c>
    </row>
    <row r="13" spans="1:7" ht="12.75" customHeight="1" x14ac:dyDescent="0.2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47" t="str">
        <f>G7</f>
        <v>«03» июня 2026 г.</v>
      </c>
    </row>
    <row r="14" spans="1:7" ht="23.65" customHeight="1" x14ac:dyDescent="0.2">
      <c r="A14" s="1" t="s">
        <v>0</v>
      </c>
      <c r="B14" s="1" t="s">
        <v>0</v>
      </c>
      <c r="C14" s="1" t="s">
        <v>0</v>
      </c>
      <c r="D14" s="1" t="s">
        <v>0</v>
      </c>
      <c r="E14" s="173" t="s">
        <v>171</v>
      </c>
      <c r="F14" s="169"/>
      <c r="G14" s="169"/>
    </row>
    <row r="15" spans="1:7" ht="29.45" customHeight="1" x14ac:dyDescent="0.2">
      <c r="A15" s="1" t="s">
        <v>0</v>
      </c>
      <c r="B15" s="1" t="s">
        <v>0</v>
      </c>
      <c r="C15" s="1" t="s">
        <v>0</v>
      </c>
      <c r="D15" s="1" t="s">
        <v>0</v>
      </c>
      <c r="E15" s="168" t="s">
        <v>8</v>
      </c>
      <c r="F15" s="168"/>
      <c r="G15" s="168"/>
    </row>
    <row r="16" spans="1:7" ht="25.9" customHeight="1" x14ac:dyDescent="0.2">
      <c r="A16" s="1" t="s">
        <v>0</v>
      </c>
      <c r="B16" s="1" t="s">
        <v>0</v>
      </c>
      <c r="C16" s="1" t="s">
        <v>0</v>
      </c>
      <c r="D16" s="1" t="s">
        <v>0</v>
      </c>
      <c r="E16" s="3" t="s">
        <v>0</v>
      </c>
      <c r="F16" s="3" t="s">
        <v>0</v>
      </c>
      <c r="G16" s="2" t="s">
        <v>9</v>
      </c>
    </row>
    <row r="17" spans="1:7" ht="12.75" customHeight="1" x14ac:dyDescent="0.2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3" t="s">
        <v>3</v>
      </c>
    </row>
    <row r="18" spans="1:7" ht="12.75" customHeight="1" x14ac:dyDescent="0.2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2" t="s">
        <v>10</v>
      </c>
    </row>
    <row r="19" spans="1:7" ht="12.75" customHeight="1" x14ac:dyDescent="0.2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36" t="str">
        <f>G7</f>
        <v>«03» июня 2026 г.</v>
      </c>
    </row>
    <row r="20" spans="1:7" ht="18" customHeight="1" x14ac:dyDescent="0.2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3" t="s">
        <v>0</v>
      </c>
    </row>
    <row r="21" spans="1:7" ht="24.95" customHeight="1" x14ac:dyDescent="0.2">
      <c r="A21" s="174" t="s">
        <v>11</v>
      </c>
      <c r="B21" s="174"/>
      <c r="C21" s="174"/>
      <c r="D21" s="174"/>
      <c r="E21" s="174"/>
      <c r="F21" s="174"/>
      <c r="G21" s="174"/>
    </row>
    <row r="22" spans="1:7" ht="12.75" customHeight="1" x14ac:dyDescent="0.2">
      <c r="A22" s="169" t="s">
        <v>12</v>
      </c>
      <c r="B22" s="169"/>
      <c r="C22" s="169"/>
      <c r="D22" s="169"/>
      <c r="E22" s="169"/>
      <c r="F22" s="169"/>
      <c r="G22" s="169"/>
    </row>
    <row r="23" spans="1:7" ht="12.75" customHeight="1" x14ac:dyDescent="0.2">
      <c r="A23" s="170" t="s">
        <v>13</v>
      </c>
      <c r="B23" s="170"/>
      <c r="C23" s="170"/>
      <c r="D23" s="170"/>
      <c r="E23" s="170"/>
      <c r="F23" s="170"/>
      <c r="G23" s="170"/>
    </row>
    <row r="24" spans="1:7" ht="18" customHeight="1" x14ac:dyDescent="0.2">
      <c r="A24" s="172" t="s">
        <v>282</v>
      </c>
      <c r="B24" s="169"/>
      <c r="C24" s="169"/>
      <c r="D24" s="169"/>
      <c r="E24" s="169"/>
      <c r="F24" s="169"/>
      <c r="G24" s="169"/>
    </row>
  </sheetData>
  <mergeCells count="11">
    <mergeCell ref="A24:G24"/>
    <mergeCell ref="E8:G8"/>
    <mergeCell ref="E9:G9"/>
    <mergeCell ref="E14:G14"/>
    <mergeCell ref="E15:G15"/>
    <mergeCell ref="A21:G21"/>
    <mergeCell ref="E1:G1"/>
    <mergeCell ref="E3:G3"/>
    <mergeCell ref="A22:G22"/>
    <mergeCell ref="A23:G23"/>
    <mergeCell ref="D2:G2"/>
  </mergeCells>
  <pageMargins left="0.39370078740157483" right="0.39370078740157483" top="0.39370078740157483" bottom="0.59055118110236227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opLeftCell="A15" workbookViewId="0">
      <selection activeCell="A15" sqref="A15"/>
    </sheetView>
  </sheetViews>
  <sheetFormatPr defaultRowHeight="12.75" x14ac:dyDescent="0.2"/>
  <cols>
    <col min="1" max="1" width="24.83203125" customWidth="1"/>
    <col min="2" max="2" width="19.5" customWidth="1"/>
    <col min="3" max="3" width="30.83203125" customWidth="1"/>
    <col min="4" max="4" width="13.1640625" customWidth="1"/>
    <col min="5" max="5" width="15.83203125" customWidth="1"/>
    <col min="6" max="6" width="12" customWidth="1"/>
    <col min="7" max="7" width="10.1640625" customWidth="1"/>
    <col min="8" max="8" width="10" customWidth="1"/>
    <col min="9" max="9" width="12.83203125" customWidth="1"/>
    <col min="10" max="10" width="9.1640625" customWidth="1"/>
    <col min="11" max="11" width="8.83203125" customWidth="1"/>
    <col min="12" max="12" width="9" customWidth="1"/>
    <col min="13" max="13" width="8" customWidth="1"/>
    <col min="14" max="14" width="9" customWidth="1"/>
    <col min="15" max="15" width="6.6640625" customWidth="1"/>
    <col min="16" max="16" width="8.33203125" customWidth="1"/>
    <col min="17" max="17" width="6.5" customWidth="1"/>
    <col min="18" max="18" width="10.33203125" customWidth="1"/>
    <col min="19" max="19" width="12.33203125" customWidth="1"/>
  </cols>
  <sheetData>
    <row r="1" spans="1:19" x14ac:dyDescent="0.2">
      <c r="A1" s="5" t="s">
        <v>0</v>
      </c>
    </row>
    <row r="2" spans="1:19" ht="15.75" x14ac:dyDescent="0.2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ht="14.25" x14ac:dyDescent="0.2">
      <c r="A3" s="180" t="s">
        <v>15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48" customHeight="1" x14ac:dyDescent="0.2">
      <c r="A4" s="175" t="s">
        <v>279</v>
      </c>
      <c r="B4" s="175" t="s">
        <v>16</v>
      </c>
      <c r="C4" s="175" t="s">
        <v>17</v>
      </c>
      <c r="D4" s="177" t="s">
        <v>18</v>
      </c>
      <c r="E4" s="181"/>
      <c r="F4" s="178"/>
      <c r="G4" s="177" t="s">
        <v>19</v>
      </c>
      <c r="H4" s="178"/>
      <c r="I4" s="177" t="s">
        <v>20</v>
      </c>
      <c r="J4" s="178"/>
      <c r="K4" s="177" t="s">
        <v>21</v>
      </c>
      <c r="L4" s="181"/>
      <c r="M4" s="181"/>
      <c r="N4" s="181"/>
      <c r="O4" s="181"/>
      <c r="P4" s="178"/>
      <c r="Q4" s="177" t="s">
        <v>22</v>
      </c>
      <c r="R4" s="181"/>
      <c r="S4" s="178"/>
    </row>
    <row r="5" spans="1:19" ht="64.5" customHeight="1" x14ac:dyDescent="0.2">
      <c r="A5" s="183"/>
      <c r="B5" s="183"/>
      <c r="C5" s="183"/>
      <c r="D5" s="175" t="s">
        <v>23</v>
      </c>
      <c r="E5" s="175" t="s">
        <v>24</v>
      </c>
      <c r="F5" s="175" t="s">
        <v>25</v>
      </c>
      <c r="G5" s="16" t="s">
        <v>26</v>
      </c>
      <c r="H5" s="16" t="s">
        <v>27</v>
      </c>
      <c r="I5" s="182" t="s">
        <v>0</v>
      </c>
      <c r="J5" s="182" t="s">
        <v>0</v>
      </c>
      <c r="K5" s="177" t="s">
        <v>309</v>
      </c>
      <c r="L5" s="178"/>
      <c r="M5" s="177" t="s">
        <v>310</v>
      </c>
      <c r="N5" s="178"/>
      <c r="O5" s="177" t="s">
        <v>311</v>
      </c>
      <c r="P5" s="178"/>
      <c r="Q5" s="182" t="s">
        <v>0</v>
      </c>
      <c r="R5" s="182" t="s">
        <v>0</v>
      </c>
      <c r="S5" s="182" t="s">
        <v>0</v>
      </c>
    </row>
    <row r="6" spans="1:19" ht="59.25" customHeight="1" x14ac:dyDescent="0.2">
      <c r="A6" s="176"/>
      <c r="B6" s="176"/>
      <c r="C6" s="176"/>
      <c r="D6" s="176"/>
      <c r="E6" s="176"/>
      <c r="F6" s="176"/>
      <c r="G6" s="16" t="s">
        <v>0</v>
      </c>
      <c r="H6" s="16" t="s">
        <v>0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30</v>
      </c>
      <c r="N6" s="12" t="s">
        <v>31</v>
      </c>
      <c r="O6" s="12" t="s">
        <v>30</v>
      </c>
      <c r="P6" s="12" t="s">
        <v>31</v>
      </c>
      <c r="Q6" s="12" t="s">
        <v>32</v>
      </c>
      <c r="R6" s="12" t="s">
        <v>33</v>
      </c>
      <c r="S6" s="12" t="s">
        <v>34</v>
      </c>
    </row>
    <row r="7" spans="1:19" x14ac:dyDescent="0.2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ht="409.5" x14ac:dyDescent="0.2">
      <c r="A8" s="34" t="s">
        <v>154</v>
      </c>
      <c r="B8" s="9" t="s">
        <v>167</v>
      </c>
      <c r="C8" s="9" t="s">
        <v>55</v>
      </c>
      <c r="D8" s="9" t="s">
        <v>150</v>
      </c>
      <c r="E8" s="9" t="s">
        <v>55</v>
      </c>
      <c r="F8" s="9" t="s">
        <v>0</v>
      </c>
      <c r="G8" s="9" t="s">
        <v>56</v>
      </c>
      <c r="H8" s="9" t="s">
        <v>0</v>
      </c>
      <c r="I8" s="9" t="s">
        <v>57</v>
      </c>
      <c r="J8" s="9" t="s">
        <v>58</v>
      </c>
      <c r="K8" s="10"/>
      <c r="L8" s="10">
        <v>429</v>
      </c>
      <c r="M8" s="10"/>
      <c r="N8" s="10">
        <f>L8</f>
        <v>429</v>
      </c>
      <c r="O8" s="10"/>
      <c r="P8" s="10">
        <f>N8</f>
        <v>429</v>
      </c>
      <c r="Q8" s="11" t="s">
        <v>59</v>
      </c>
      <c r="R8" s="11" t="s">
        <v>60</v>
      </c>
      <c r="S8" s="11" t="s">
        <v>151</v>
      </c>
    </row>
    <row r="9" spans="1:19" ht="409.5" x14ac:dyDescent="0.2">
      <c r="A9" s="34" t="s">
        <v>155</v>
      </c>
      <c r="B9" s="9" t="s">
        <v>168</v>
      </c>
      <c r="C9" s="9" t="s">
        <v>156</v>
      </c>
      <c r="D9" s="9" t="s">
        <v>150</v>
      </c>
      <c r="E9" s="9" t="s">
        <v>129</v>
      </c>
      <c r="F9" s="9" t="s">
        <v>0</v>
      </c>
      <c r="G9" s="9" t="s">
        <v>56</v>
      </c>
      <c r="H9" s="9" t="s">
        <v>0</v>
      </c>
      <c r="I9" s="9" t="s">
        <v>57</v>
      </c>
      <c r="J9" s="9" t="s">
        <v>58</v>
      </c>
      <c r="K9" s="10"/>
      <c r="L9" s="10">
        <v>75</v>
      </c>
      <c r="M9" s="10"/>
      <c r="N9" s="10">
        <f>L9</f>
        <v>75</v>
      </c>
      <c r="O9" s="10"/>
      <c r="P9" s="10">
        <f>N9</f>
        <v>75</v>
      </c>
      <c r="Q9" s="11" t="s">
        <v>59</v>
      </c>
      <c r="R9" s="11" t="s">
        <v>60</v>
      </c>
      <c r="S9" s="11" t="s">
        <v>151</v>
      </c>
    </row>
    <row r="10" spans="1:19" ht="191.25" x14ac:dyDescent="0.2">
      <c r="A10" s="34" t="s">
        <v>174</v>
      </c>
      <c r="B10" s="9" t="s">
        <v>188</v>
      </c>
      <c r="C10" s="9" t="s">
        <v>156</v>
      </c>
      <c r="D10" s="9" t="s">
        <v>175</v>
      </c>
      <c r="E10" s="9" t="s">
        <v>156</v>
      </c>
      <c r="F10" s="9" t="s">
        <v>0</v>
      </c>
      <c r="G10" s="9" t="s">
        <v>56</v>
      </c>
      <c r="H10" s="9" t="s">
        <v>0</v>
      </c>
      <c r="I10" s="9" t="s">
        <v>57</v>
      </c>
      <c r="J10" s="9" t="s">
        <v>58</v>
      </c>
      <c r="K10" s="10" t="s">
        <v>0</v>
      </c>
      <c r="L10" s="10">
        <v>10</v>
      </c>
      <c r="M10" s="10" t="s">
        <v>0</v>
      </c>
      <c r="N10" s="10">
        <v>10</v>
      </c>
      <c r="O10" s="10"/>
      <c r="P10" s="10">
        <v>10</v>
      </c>
      <c r="Q10" s="11" t="s">
        <v>59</v>
      </c>
      <c r="R10" s="66" t="s">
        <v>176</v>
      </c>
      <c r="S10" s="11" t="s">
        <v>151</v>
      </c>
    </row>
    <row r="11" spans="1:19" ht="191.25" x14ac:dyDescent="0.2">
      <c r="A11" s="34" t="s">
        <v>276</v>
      </c>
      <c r="B11" s="9" t="s">
        <v>189</v>
      </c>
      <c r="C11" s="9" t="s">
        <v>156</v>
      </c>
      <c r="D11" s="9" t="s">
        <v>177</v>
      </c>
      <c r="E11" s="9" t="s">
        <v>156</v>
      </c>
      <c r="F11" s="9" t="s">
        <v>0</v>
      </c>
      <c r="G11" s="9" t="s">
        <v>56</v>
      </c>
      <c r="H11" s="9" t="s">
        <v>0</v>
      </c>
      <c r="I11" s="9" t="s">
        <v>57</v>
      </c>
      <c r="J11" s="9" t="s">
        <v>58</v>
      </c>
      <c r="K11" s="10" t="s">
        <v>0</v>
      </c>
      <c r="L11" s="10">
        <v>10</v>
      </c>
      <c r="M11" s="10" t="s">
        <v>0</v>
      </c>
      <c r="N11" s="10">
        <v>10</v>
      </c>
      <c r="O11" s="10"/>
      <c r="P11" s="10">
        <v>10</v>
      </c>
      <c r="Q11" s="11" t="s">
        <v>59</v>
      </c>
      <c r="R11" s="66" t="s">
        <v>176</v>
      </c>
      <c r="S11" s="11" t="s">
        <v>151</v>
      </c>
    </row>
    <row r="12" spans="1:19" ht="191.25" x14ac:dyDescent="0.2">
      <c r="A12" s="34" t="s">
        <v>187</v>
      </c>
      <c r="B12" s="9" t="s">
        <v>190</v>
      </c>
      <c r="C12" s="9" t="s">
        <v>156</v>
      </c>
      <c r="D12" s="9" t="s">
        <v>178</v>
      </c>
      <c r="E12" s="9" t="s">
        <v>156</v>
      </c>
      <c r="F12" s="9"/>
      <c r="G12" s="9" t="s">
        <v>56</v>
      </c>
      <c r="H12" s="9"/>
      <c r="I12" s="9" t="s">
        <v>57</v>
      </c>
      <c r="J12" s="9" t="s">
        <v>58</v>
      </c>
      <c r="K12" s="10"/>
      <c r="L12" s="10">
        <v>10</v>
      </c>
      <c r="M12" s="10"/>
      <c r="N12" s="10">
        <v>10</v>
      </c>
      <c r="O12" s="10"/>
      <c r="P12" s="10">
        <v>10</v>
      </c>
      <c r="Q12" s="11" t="s">
        <v>59</v>
      </c>
      <c r="R12" s="11" t="s">
        <v>176</v>
      </c>
      <c r="S12" s="11" t="s">
        <v>151</v>
      </c>
    </row>
    <row r="13" spans="1:19" ht="191.25" x14ac:dyDescent="0.2">
      <c r="A13" s="34" t="s">
        <v>185</v>
      </c>
      <c r="B13" s="9" t="s">
        <v>191</v>
      </c>
      <c r="C13" s="9" t="s">
        <v>156</v>
      </c>
      <c r="D13" s="9" t="s">
        <v>179</v>
      </c>
      <c r="E13" s="9" t="s">
        <v>156</v>
      </c>
      <c r="F13" s="9"/>
      <c r="G13" s="9" t="s">
        <v>56</v>
      </c>
      <c r="H13" s="9"/>
      <c r="I13" s="9" t="s">
        <v>57</v>
      </c>
      <c r="J13" s="9" t="s">
        <v>58</v>
      </c>
      <c r="K13" s="10"/>
      <c r="L13" s="10">
        <v>10</v>
      </c>
      <c r="M13" s="10"/>
      <c r="N13" s="10">
        <f t="shared" ref="N13:N15" si="0">L13</f>
        <v>10</v>
      </c>
      <c r="O13" s="10"/>
      <c r="P13" s="10">
        <f t="shared" ref="P13:P15" si="1">N13</f>
        <v>10</v>
      </c>
      <c r="Q13" s="11" t="s">
        <v>59</v>
      </c>
      <c r="R13" s="11" t="s">
        <v>176</v>
      </c>
      <c r="S13" s="11" t="s">
        <v>151</v>
      </c>
    </row>
    <row r="14" spans="1:19" ht="191.25" x14ac:dyDescent="0.2">
      <c r="A14" s="34" t="s">
        <v>277</v>
      </c>
      <c r="B14" s="9" t="s">
        <v>192</v>
      </c>
      <c r="C14" s="9" t="s">
        <v>156</v>
      </c>
      <c r="D14" s="9" t="s">
        <v>180</v>
      </c>
      <c r="E14" s="9" t="s">
        <v>156</v>
      </c>
      <c r="F14" s="9"/>
      <c r="G14" s="9" t="s">
        <v>56</v>
      </c>
      <c r="H14" s="9"/>
      <c r="I14" s="9" t="s">
        <v>57</v>
      </c>
      <c r="J14" s="9" t="s">
        <v>58</v>
      </c>
      <c r="K14" s="10"/>
      <c r="L14" s="10">
        <v>10</v>
      </c>
      <c r="M14" s="10"/>
      <c r="N14" s="10">
        <f t="shared" ref="N14" si="2">L14</f>
        <v>10</v>
      </c>
      <c r="O14" s="10"/>
      <c r="P14" s="10">
        <f t="shared" ref="P14" si="3">N14</f>
        <v>10</v>
      </c>
      <c r="Q14" s="11" t="s">
        <v>59</v>
      </c>
      <c r="R14" s="11" t="s">
        <v>176</v>
      </c>
      <c r="S14" s="11" t="s">
        <v>151</v>
      </c>
    </row>
    <row r="15" spans="1:19" ht="191.25" x14ac:dyDescent="0.2">
      <c r="A15" s="34" t="s">
        <v>186</v>
      </c>
      <c r="B15" s="9" t="s">
        <v>193</v>
      </c>
      <c r="C15" s="9" t="s">
        <v>156</v>
      </c>
      <c r="D15" s="9" t="s">
        <v>181</v>
      </c>
      <c r="E15" s="9" t="s">
        <v>156</v>
      </c>
      <c r="F15" s="9"/>
      <c r="G15" s="9" t="s">
        <v>56</v>
      </c>
      <c r="H15" s="9"/>
      <c r="I15" s="9" t="s">
        <v>57</v>
      </c>
      <c r="J15" s="9" t="s">
        <v>58</v>
      </c>
      <c r="K15" s="10"/>
      <c r="L15" s="10">
        <v>10</v>
      </c>
      <c r="M15" s="10"/>
      <c r="N15" s="10">
        <f t="shared" si="0"/>
        <v>10</v>
      </c>
      <c r="O15" s="10"/>
      <c r="P15" s="10">
        <f t="shared" si="1"/>
        <v>10</v>
      </c>
      <c r="Q15" s="11" t="s">
        <v>59</v>
      </c>
      <c r="R15" s="11" t="s">
        <v>176</v>
      </c>
      <c r="S15" s="11" t="s">
        <v>151</v>
      </c>
    </row>
    <row r="16" spans="1:19" ht="295.89999999999998" customHeight="1" x14ac:dyDescent="0.2">
      <c r="A16" s="34" t="s">
        <v>289</v>
      </c>
      <c r="B16" s="9" t="s">
        <v>280</v>
      </c>
      <c r="C16" s="9" t="s">
        <v>156</v>
      </c>
      <c r="D16" s="162" t="s">
        <v>150</v>
      </c>
      <c r="E16" s="9" t="s">
        <v>156</v>
      </c>
      <c r="F16" s="9"/>
      <c r="G16" s="9" t="s">
        <v>56</v>
      </c>
      <c r="H16" s="9"/>
      <c r="I16" s="9" t="s">
        <v>57</v>
      </c>
      <c r="J16" s="9" t="s">
        <v>58</v>
      </c>
      <c r="K16" s="10">
        <v>2</v>
      </c>
      <c r="L16" s="10"/>
      <c r="M16" s="10">
        <v>2</v>
      </c>
      <c r="N16" s="10"/>
      <c r="O16" s="10">
        <v>2</v>
      </c>
      <c r="P16" s="10"/>
      <c r="Q16" s="11" t="s">
        <v>59</v>
      </c>
      <c r="R16" s="11" t="s">
        <v>281</v>
      </c>
      <c r="S16" s="108" t="s">
        <v>151</v>
      </c>
    </row>
    <row r="17" spans="1:19" ht="263.45" customHeight="1" x14ac:dyDescent="0.2">
      <c r="A17" s="34" t="s">
        <v>165</v>
      </c>
      <c r="B17" s="9" t="s">
        <v>169</v>
      </c>
      <c r="C17" s="9" t="s">
        <v>163</v>
      </c>
      <c r="D17" s="9" t="s">
        <v>140</v>
      </c>
      <c r="E17" s="9" t="s">
        <v>164</v>
      </c>
      <c r="F17" s="9"/>
      <c r="G17" s="9" t="s">
        <v>56</v>
      </c>
      <c r="H17" s="9"/>
      <c r="I17" s="9" t="s">
        <v>153</v>
      </c>
      <c r="J17" s="9" t="s">
        <v>58</v>
      </c>
      <c r="K17" s="10"/>
      <c r="L17" s="10">
        <v>506</v>
      </c>
      <c r="M17" s="10"/>
      <c r="N17" s="10">
        <v>506</v>
      </c>
      <c r="O17" s="10"/>
      <c r="P17" s="10">
        <v>506</v>
      </c>
      <c r="Q17" s="11" t="s">
        <v>141</v>
      </c>
      <c r="R17" s="22">
        <v>41967</v>
      </c>
      <c r="S17" s="11" t="s">
        <v>152</v>
      </c>
    </row>
  </sheetData>
  <mergeCells count="16">
    <mergeCell ref="F5:F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</mergeCells>
  <pageMargins left="0.39370078740157483" right="0.39370078740157483" top="0.39370078740157483" bottom="0.59055118110236227" header="0.31496062992125984" footer="0.31496062992125984"/>
  <pageSetup paperSize="9" scale="65" fitToHeight="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61" workbookViewId="0">
      <selection activeCell="J61" sqref="J61:L61"/>
    </sheetView>
  </sheetViews>
  <sheetFormatPr defaultColWidth="8.83203125" defaultRowHeight="12.75" x14ac:dyDescent="0.2"/>
  <cols>
    <col min="1" max="1" width="20.83203125" style="53" customWidth="1"/>
    <col min="2" max="2" width="22.5" style="53" customWidth="1"/>
    <col min="3" max="7" width="15" style="53" customWidth="1"/>
    <col min="8" max="8" width="30.1640625" style="53" customWidth="1"/>
    <col min="9" max="9" width="10.1640625" style="53" customWidth="1"/>
    <col min="10" max="10" width="12.33203125" style="53" customWidth="1"/>
    <col min="11" max="11" width="12.5" style="53" customWidth="1"/>
    <col min="12" max="12" width="13.1640625" style="53" customWidth="1"/>
    <col min="13" max="13" width="21.6640625" style="53" customWidth="1"/>
    <col min="14" max="16384" width="8.83203125" style="53"/>
  </cols>
  <sheetData>
    <row r="1" spans="1:13" ht="57.95" customHeight="1" x14ac:dyDescent="0.2">
      <c r="A1" s="184" t="s">
        <v>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02.75" customHeight="1" x14ac:dyDescent="0.2">
      <c r="A2" s="185" t="s">
        <v>279</v>
      </c>
      <c r="B2" s="187" t="s">
        <v>16</v>
      </c>
      <c r="C2" s="187" t="s">
        <v>18</v>
      </c>
      <c r="D2" s="187"/>
      <c r="E2" s="187"/>
      <c r="F2" s="187" t="s">
        <v>19</v>
      </c>
      <c r="G2" s="187"/>
      <c r="H2" s="187" t="s">
        <v>62</v>
      </c>
      <c r="I2" s="187"/>
      <c r="J2" s="187" t="s">
        <v>63</v>
      </c>
      <c r="K2" s="187"/>
      <c r="L2" s="187"/>
      <c r="M2" s="187" t="s">
        <v>64</v>
      </c>
    </row>
    <row r="3" spans="1:13" ht="105.6" customHeight="1" x14ac:dyDescent="0.2">
      <c r="A3" s="186"/>
      <c r="B3" s="187" t="s">
        <v>0</v>
      </c>
      <c r="C3" s="54" t="s">
        <v>23</v>
      </c>
      <c r="D3" s="54" t="s">
        <v>24</v>
      </c>
      <c r="E3" s="54" t="s">
        <v>25</v>
      </c>
      <c r="F3" s="54" t="s">
        <v>26</v>
      </c>
      <c r="G3" s="54" t="s">
        <v>27</v>
      </c>
      <c r="H3" s="54" t="s">
        <v>28</v>
      </c>
      <c r="I3" s="54" t="s">
        <v>29</v>
      </c>
      <c r="J3" s="163" t="s">
        <v>312</v>
      </c>
      <c r="K3" s="163" t="s">
        <v>310</v>
      </c>
      <c r="L3" s="163" t="s">
        <v>313</v>
      </c>
      <c r="M3" s="187" t="s">
        <v>0</v>
      </c>
    </row>
    <row r="4" spans="1:13" ht="337.5" x14ac:dyDescent="0.2">
      <c r="A4" s="55" t="s">
        <v>154</v>
      </c>
      <c r="B4" s="55" t="s">
        <v>182</v>
      </c>
      <c r="C4" s="55" t="s">
        <v>150</v>
      </c>
      <c r="D4" s="55" t="s">
        <v>55</v>
      </c>
      <c r="E4" s="55" t="s">
        <v>0</v>
      </c>
      <c r="F4" s="55" t="s">
        <v>56</v>
      </c>
      <c r="G4" s="55" t="s">
        <v>0</v>
      </c>
      <c r="H4" s="55" t="s">
        <v>146</v>
      </c>
      <c r="I4" s="55" t="s">
        <v>66</v>
      </c>
      <c r="J4" s="56">
        <v>100</v>
      </c>
      <c r="K4" s="56">
        <v>100</v>
      </c>
      <c r="L4" s="56">
        <v>100</v>
      </c>
      <c r="M4" s="57">
        <v>5</v>
      </c>
    </row>
    <row r="5" spans="1:13" ht="337.5" x14ac:dyDescent="0.2">
      <c r="A5" s="55" t="s">
        <v>154</v>
      </c>
      <c r="B5" s="55" t="s">
        <v>166</v>
      </c>
      <c r="C5" s="55" t="s">
        <v>150</v>
      </c>
      <c r="D5" s="55" t="s">
        <v>55</v>
      </c>
      <c r="E5" s="55" t="s">
        <v>0</v>
      </c>
      <c r="F5" s="55" t="s">
        <v>56</v>
      </c>
      <c r="G5" s="55" t="s">
        <v>0</v>
      </c>
      <c r="H5" s="55" t="s">
        <v>67</v>
      </c>
      <c r="I5" s="55" t="s">
        <v>66</v>
      </c>
      <c r="J5" s="56">
        <v>0</v>
      </c>
      <c r="K5" s="56">
        <v>0</v>
      </c>
      <c r="L5" s="56">
        <v>0</v>
      </c>
      <c r="M5" s="57">
        <v>5</v>
      </c>
    </row>
    <row r="6" spans="1:13" ht="337.5" x14ac:dyDescent="0.2">
      <c r="A6" s="55" t="s">
        <v>154</v>
      </c>
      <c r="B6" s="55" t="s">
        <v>166</v>
      </c>
      <c r="C6" s="55" t="s">
        <v>150</v>
      </c>
      <c r="D6" s="55" t="s">
        <v>55</v>
      </c>
      <c r="E6" s="55" t="s">
        <v>0</v>
      </c>
      <c r="F6" s="55" t="s">
        <v>56</v>
      </c>
      <c r="G6" s="55" t="s">
        <v>0</v>
      </c>
      <c r="H6" s="55" t="s">
        <v>149</v>
      </c>
      <c r="I6" s="55" t="s">
        <v>66</v>
      </c>
      <c r="J6" s="56">
        <v>95</v>
      </c>
      <c r="K6" s="56">
        <v>95</v>
      </c>
      <c r="L6" s="56">
        <v>95</v>
      </c>
      <c r="M6" s="57">
        <v>5</v>
      </c>
    </row>
    <row r="7" spans="1:13" ht="234" customHeight="1" x14ac:dyDescent="0.2">
      <c r="A7" s="55" t="s">
        <v>154</v>
      </c>
      <c r="B7" s="55" t="s">
        <v>166</v>
      </c>
      <c r="C7" s="55" t="s">
        <v>150</v>
      </c>
      <c r="D7" s="55" t="s">
        <v>55</v>
      </c>
      <c r="E7" s="55" t="s">
        <v>0</v>
      </c>
      <c r="F7" s="55" t="s">
        <v>56</v>
      </c>
      <c r="G7" s="55" t="s">
        <v>0</v>
      </c>
      <c r="H7" s="55" t="s">
        <v>65</v>
      </c>
      <c r="I7" s="55" t="s">
        <v>66</v>
      </c>
      <c r="J7" s="56">
        <v>100</v>
      </c>
      <c r="K7" s="56">
        <v>100</v>
      </c>
      <c r="L7" s="56">
        <v>100</v>
      </c>
      <c r="M7" s="57">
        <v>5</v>
      </c>
    </row>
    <row r="8" spans="1:13" ht="146.44999999999999" customHeight="1" x14ac:dyDescent="0.2">
      <c r="A8" s="55" t="s">
        <v>154</v>
      </c>
      <c r="B8" s="55" t="s">
        <v>166</v>
      </c>
      <c r="C8" s="55" t="s">
        <v>150</v>
      </c>
      <c r="D8" s="55" t="s">
        <v>55</v>
      </c>
      <c r="E8" s="55" t="s">
        <v>0</v>
      </c>
      <c r="F8" s="55" t="s">
        <v>56</v>
      </c>
      <c r="G8" s="55" t="s">
        <v>0</v>
      </c>
      <c r="H8" s="55" t="s">
        <v>148</v>
      </c>
      <c r="I8" s="55" t="s">
        <v>66</v>
      </c>
      <c r="J8" s="56">
        <v>100</v>
      </c>
      <c r="K8" s="56">
        <v>100</v>
      </c>
      <c r="L8" s="56">
        <v>100</v>
      </c>
      <c r="M8" s="57">
        <v>5</v>
      </c>
    </row>
    <row r="9" spans="1:13" ht="409.5" x14ac:dyDescent="0.2">
      <c r="A9" s="55" t="s">
        <v>154</v>
      </c>
      <c r="B9" s="55" t="s">
        <v>166</v>
      </c>
      <c r="C9" s="55" t="s">
        <v>150</v>
      </c>
      <c r="D9" s="55" t="s">
        <v>55</v>
      </c>
      <c r="E9" s="55" t="s">
        <v>0</v>
      </c>
      <c r="F9" s="55" t="s">
        <v>56</v>
      </c>
      <c r="G9" s="55" t="s">
        <v>0</v>
      </c>
      <c r="H9" s="55" t="s">
        <v>147</v>
      </c>
      <c r="I9" s="55" t="s">
        <v>66</v>
      </c>
      <c r="J9" s="56">
        <v>100</v>
      </c>
      <c r="K9" s="56">
        <v>100</v>
      </c>
      <c r="L9" s="56">
        <v>100</v>
      </c>
      <c r="M9" s="57">
        <v>5</v>
      </c>
    </row>
    <row r="10" spans="1:13" ht="337.5" x14ac:dyDescent="0.2">
      <c r="A10" s="23" t="s">
        <v>155</v>
      </c>
      <c r="B10" s="23" t="s">
        <v>183</v>
      </c>
      <c r="C10" s="23" t="s">
        <v>150</v>
      </c>
      <c r="D10" s="23" t="s">
        <v>129</v>
      </c>
      <c r="E10" s="23"/>
      <c r="F10" s="23" t="s">
        <v>56</v>
      </c>
      <c r="G10" s="23"/>
      <c r="H10" s="23" t="s">
        <v>146</v>
      </c>
      <c r="I10" s="23" t="s">
        <v>66</v>
      </c>
      <c r="J10" s="58">
        <v>100</v>
      </c>
      <c r="K10" s="58">
        <v>100</v>
      </c>
      <c r="L10" s="58">
        <v>100</v>
      </c>
      <c r="M10" s="59">
        <v>5</v>
      </c>
    </row>
    <row r="11" spans="1:13" ht="337.5" x14ac:dyDescent="0.2">
      <c r="A11" s="23" t="s">
        <v>155</v>
      </c>
      <c r="B11" s="23" t="s">
        <v>183</v>
      </c>
      <c r="C11" s="23" t="s">
        <v>150</v>
      </c>
      <c r="D11" s="23" t="s">
        <v>129</v>
      </c>
      <c r="E11" s="23"/>
      <c r="F11" s="23" t="s">
        <v>56</v>
      </c>
      <c r="G11" s="23"/>
      <c r="H11" s="23" t="s">
        <v>67</v>
      </c>
      <c r="I11" s="23" t="s">
        <v>66</v>
      </c>
      <c r="J11" s="58">
        <v>0</v>
      </c>
      <c r="K11" s="58">
        <v>0</v>
      </c>
      <c r="L11" s="58">
        <v>0</v>
      </c>
      <c r="M11" s="59">
        <v>5</v>
      </c>
    </row>
    <row r="12" spans="1:13" ht="337.5" x14ac:dyDescent="0.2">
      <c r="A12" s="23" t="s">
        <v>155</v>
      </c>
      <c r="B12" s="23" t="s">
        <v>183</v>
      </c>
      <c r="C12" s="23" t="s">
        <v>150</v>
      </c>
      <c r="D12" s="23" t="s">
        <v>129</v>
      </c>
      <c r="E12" s="23"/>
      <c r="F12" s="23" t="s">
        <v>56</v>
      </c>
      <c r="G12" s="23"/>
      <c r="H12" s="23" t="s">
        <v>149</v>
      </c>
      <c r="I12" s="23" t="s">
        <v>66</v>
      </c>
      <c r="J12" s="58">
        <v>95</v>
      </c>
      <c r="K12" s="58">
        <v>95</v>
      </c>
      <c r="L12" s="58">
        <v>95</v>
      </c>
      <c r="M12" s="59">
        <v>5</v>
      </c>
    </row>
    <row r="13" spans="1:13" ht="337.5" x14ac:dyDescent="0.2">
      <c r="A13" s="23" t="s">
        <v>155</v>
      </c>
      <c r="B13" s="23" t="s">
        <v>183</v>
      </c>
      <c r="C13" s="23" t="s">
        <v>150</v>
      </c>
      <c r="D13" s="23" t="s">
        <v>129</v>
      </c>
      <c r="E13" s="23" t="s">
        <v>0</v>
      </c>
      <c r="F13" s="23" t="s">
        <v>56</v>
      </c>
      <c r="G13" s="23" t="s">
        <v>0</v>
      </c>
      <c r="H13" s="23" t="s">
        <v>65</v>
      </c>
      <c r="I13" s="23" t="s">
        <v>66</v>
      </c>
      <c r="J13" s="58">
        <v>100</v>
      </c>
      <c r="K13" s="58">
        <v>100</v>
      </c>
      <c r="L13" s="58">
        <v>100</v>
      </c>
      <c r="M13" s="59">
        <v>5</v>
      </c>
    </row>
    <row r="14" spans="1:13" ht="337.5" x14ac:dyDescent="0.2">
      <c r="A14" s="23" t="s">
        <v>155</v>
      </c>
      <c r="B14" s="23" t="s">
        <v>183</v>
      </c>
      <c r="C14" s="23" t="s">
        <v>150</v>
      </c>
      <c r="D14" s="23" t="s">
        <v>129</v>
      </c>
      <c r="E14" s="23"/>
      <c r="F14" s="23" t="s">
        <v>56</v>
      </c>
      <c r="G14" s="23"/>
      <c r="H14" s="23" t="s">
        <v>148</v>
      </c>
      <c r="I14" s="23" t="s">
        <v>66</v>
      </c>
      <c r="J14" s="58">
        <v>100</v>
      </c>
      <c r="K14" s="58">
        <v>100</v>
      </c>
      <c r="L14" s="58">
        <v>100</v>
      </c>
      <c r="M14" s="59">
        <v>5</v>
      </c>
    </row>
    <row r="15" spans="1:13" ht="409.5" x14ac:dyDescent="0.2">
      <c r="A15" s="24" t="s">
        <v>155</v>
      </c>
      <c r="B15" s="24" t="s">
        <v>183</v>
      </c>
      <c r="C15" s="24" t="s">
        <v>150</v>
      </c>
      <c r="D15" s="24" t="s">
        <v>129</v>
      </c>
      <c r="E15" s="24"/>
      <c r="F15" s="24" t="s">
        <v>56</v>
      </c>
      <c r="G15" s="24"/>
      <c r="H15" s="24" t="s">
        <v>147</v>
      </c>
      <c r="I15" s="24" t="s">
        <v>66</v>
      </c>
      <c r="J15" s="60">
        <v>100</v>
      </c>
      <c r="K15" s="60">
        <v>100</v>
      </c>
      <c r="L15" s="60">
        <v>100</v>
      </c>
      <c r="M15" s="61">
        <v>5</v>
      </c>
    </row>
    <row r="16" spans="1:13" ht="50.45" customHeight="1" x14ac:dyDescent="0.2">
      <c r="A16" s="114" t="s">
        <v>174</v>
      </c>
      <c r="B16" s="98" t="s">
        <v>292</v>
      </c>
      <c r="C16" s="98" t="s">
        <v>175</v>
      </c>
      <c r="D16" s="98" t="s">
        <v>156</v>
      </c>
      <c r="E16" s="98"/>
      <c r="F16" s="98" t="s">
        <v>56</v>
      </c>
      <c r="G16" s="98"/>
      <c r="H16" s="98" t="s">
        <v>146</v>
      </c>
      <c r="I16" s="98" t="s">
        <v>66</v>
      </c>
      <c r="J16" s="115">
        <v>100</v>
      </c>
      <c r="K16" s="115">
        <v>100</v>
      </c>
      <c r="L16" s="115">
        <v>100</v>
      </c>
      <c r="M16" s="116">
        <v>5</v>
      </c>
    </row>
    <row r="17" spans="1:13" ht="409.5" x14ac:dyDescent="0.2">
      <c r="A17" s="114" t="s">
        <v>174</v>
      </c>
      <c r="B17" s="98" t="s">
        <v>292</v>
      </c>
      <c r="C17" s="98" t="s">
        <v>175</v>
      </c>
      <c r="D17" s="98" t="s">
        <v>156</v>
      </c>
      <c r="E17" s="98"/>
      <c r="F17" s="98" t="s">
        <v>56</v>
      </c>
      <c r="G17" s="98"/>
      <c r="H17" s="98" t="s">
        <v>147</v>
      </c>
      <c r="I17" s="98" t="s">
        <v>66</v>
      </c>
      <c r="J17" s="115">
        <v>100</v>
      </c>
      <c r="K17" s="115">
        <v>100</v>
      </c>
      <c r="L17" s="115">
        <v>100</v>
      </c>
      <c r="M17" s="116">
        <v>5</v>
      </c>
    </row>
    <row r="18" spans="1:13" ht="225" x14ac:dyDescent="0.2">
      <c r="A18" s="114" t="s">
        <v>174</v>
      </c>
      <c r="B18" s="98" t="s">
        <v>292</v>
      </c>
      <c r="C18" s="98" t="s">
        <v>175</v>
      </c>
      <c r="D18" s="98" t="s">
        <v>156</v>
      </c>
      <c r="E18" s="98"/>
      <c r="F18" s="98" t="s">
        <v>56</v>
      </c>
      <c r="G18" s="98"/>
      <c r="H18" s="98" t="s">
        <v>148</v>
      </c>
      <c r="I18" s="98" t="s">
        <v>66</v>
      </c>
      <c r="J18" s="115">
        <v>100</v>
      </c>
      <c r="K18" s="115">
        <v>100</v>
      </c>
      <c r="L18" s="115">
        <v>100</v>
      </c>
      <c r="M18" s="116">
        <v>5</v>
      </c>
    </row>
    <row r="19" spans="1:13" ht="225" x14ac:dyDescent="0.2">
      <c r="A19" s="114" t="s">
        <v>174</v>
      </c>
      <c r="B19" s="98" t="s">
        <v>292</v>
      </c>
      <c r="C19" s="98" t="s">
        <v>175</v>
      </c>
      <c r="D19" s="98" t="s">
        <v>156</v>
      </c>
      <c r="E19" s="98"/>
      <c r="F19" s="98" t="s">
        <v>56</v>
      </c>
      <c r="G19" s="98"/>
      <c r="H19" s="98" t="s">
        <v>149</v>
      </c>
      <c r="I19" s="98" t="s">
        <v>66</v>
      </c>
      <c r="J19" s="115">
        <v>95</v>
      </c>
      <c r="K19" s="115">
        <v>95</v>
      </c>
      <c r="L19" s="115">
        <v>95</v>
      </c>
      <c r="M19" s="116">
        <v>5</v>
      </c>
    </row>
    <row r="20" spans="1:13" ht="225" x14ac:dyDescent="0.2">
      <c r="A20" s="114" t="s">
        <v>174</v>
      </c>
      <c r="B20" s="98" t="s">
        <v>292</v>
      </c>
      <c r="C20" s="98" t="s">
        <v>175</v>
      </c>
      <c r="D20" s="117" t="s">
        <v>156</v>
      </c>
      <c r="E20" s="117"/>
      <c r="F20" s="117" t="s">
        <v>56</v>
      </c>
      <c r="G20" s="117"/>
      <c r="H20" s="117" t="s">
        <v>65</v>
      </c>
      <c r="I20" s="117" t="s">
        <v>66</v>
      </c>
      <c r="J20" s="118">
        <v>100</v>
      </c>
      <c r="K20" s="118">
        <v>100</v>
      </c>
      <c r="L20" s="118">
        <v>100</v>
      </c>
      <c r="M20" s="119">
        <v>5</v>
      </c>
    </row>
    <row r="21" spans="1:13" ht="225" x14ac:dyDescent="0.2">
      <c r="A21" s="114" t="s">
        <v>174</v>
      </c>
      <c r="B21" s="98" t="s">
        <v>292</v>
      </c>
      <c r="C21" s="98" t="s">
        <v>175</v>
      </c>
      <c r="D21" s="98" t="s">
        <v>156</v>
      </c>
      <c r="E21" s="98"/>
      <c r="F21" s="98" t="s">
        <v>56</v>
      </c>
      <c r="G21" s="98"/>
      <c r="H21" s="98" t="s">
        <v>67</v>
      </c>
      <c r="I21" s="98" t="s">
        <v>66</v>
      </c>
      <c r="J21" s="115">
        <v>0</v>
      </c>
      <c r="K21" s="115">
        <v>0</v>
      </c>
      <c r="L21" s="115">
        <v>0</v>
      </c>
      <c r="M21" s="116">
        <v>5</v>
      </c>
    </row>
    <row r="22" spans="1:13" ht="225" x14ac:dyDescent="0.2">
      <c r="A22" s="34" t="s">
        <v>276</v>
      </c>
      <c r="B22" s="65" t="s">
        <v>293</v>
      </c>
      <c r="C22" s="65" t="s">
        <v>177</v>
      </c>
      <c r="D22" s="65" t="s">
        <v>156</v>
      </c>
      <c r="E22" s="65"/>
      <c r="F22" s="65" t="s">
        <v>56</v>
      </c>
      <c r="G22" s="65"/>
      <c r="H22" s="65" t="s">
        <v>146</v>
      </c>
      <c r="I22" s="65" t="s">
        <v>66</v>
      </c>
      <c r="J22" s="120">
        <v>100</v>
      </c>
      <c r="K22" s="120">
        <v>100</v>
      </c>
      <c r="L22" s="120">
        <v>100</v>
      </c>
      <c r="M22" s="121">
        <v>5</v>
      </c>
    </row>
    <row r="23" spans="1:13" ht="409.5" x14ac:dyDescent="0.2">
      <c r="A23" s="34" t="s">
        <v>276</v>
      </c>
      <c r="B23" s="65" t="s">
        <v>293</v>
      </c>
      <c r="C23" s="65" t="s">
        <v>177</v>
      </c>
      <c r="D23" s="65" t="s">
        <v>156</v>
      </c>
      <c r="E23" s="65"/>
      <c r="F23" s="65" t="s">
        <v>56</v>
      </c>
      <c r="G23" s="65"/>
      <c r="H23" s="65" t="s">
        <v>147</v>
      </c>
      <c r="I23" s="65" t="s">
        <v>66</v>
      </c>
      <c r="J23" s="120">
        <v>100</v>
      </c>
      <c r="K23" s="120">
        <v>100</v>
      </c>
      <c r="L23" s="120">
        <v>100</v>
      </c>
      <c r="M23" s="121">
        <v>5</v>
      </c>
    </row>
    <row r="24" spans="1:13" ht="225" x14ac:dyDescent="0.2">
      <c r="A24" s="34" t="s">
        <v>276</v>
      </c>
      <c r="B24" s="65" t="s">
        <v>293</v>
      </c>
      <c r="C24" s="65" t="s">
        <v>177</v>
      </c>
      <c r="D24" s="65" t="s">
        <v>156</v>
      </c>
      <c r="E24" s="65"/>
      <c r="F24" s="65" t="s">
        <v>56</v>
      </c>
      <c r="G24" s="65"/>
      <c r="H24" s="65" t="s">
        <v>148</v>
      </c>
      <c r="I24" s="65" t="s">
        <v>66</v>
      </c>
      <c r="J24" s="120">
        <v>100</v>
      </c>
      <c r="K24" s="120">
        <v>100</v>
      </c>
      <c r="L24" s="120">
        <v>100</v>
      </c>
      <c r="M24" s="121">
        <v>5</v>
      </c>
    </row>
    <row r="25" spans="1:13" ht="225" x14ac:dyDescent="0.2">
      <c r="A25" s="34" t="s">
        <v>276</v>
      </c>
      <c r="B25" s="65" t="s">
        <v>293</v>
      </c>
      <c r="C25" s="65" t="s">
        <v>177</v>
      </c>
      <c r="D25" s="65" t="s">
        <v>156</v>
      </c>
      <c r="E25" s="65"/>
      <c r="F25" s="65" t="s">
        <v>56</v>
      </c>
      <c r="G25" s="65"/>
      <c r="H25" s="65" t="s">
        <v>149</v>
      </c>
      <c r="I25" s="65" t="s">
        <v>66</v>
      </c>
      <c r="J25" s="120">
        <v>95</v>
      </c>
      <c r="K25" s="120">
        <v>95</v>
      </c>
      <c r="L25" s="120">
        <v>95</v>
      </c>
      <c r="M25" s="121">
        <v>5</v>
      </c>
    </row>
    <row r="26" spans="1:13" ht="225" x14ac:dyDescent="0.2">
      <c r="A26" s="34" t="s">
        <v>276</v>
      </c>
      <c r="B26" s="65" t="s">
        <v>293</v>
      </c>
      <c r="C26" s="65" t="s">
        <v>177</v>
      </c>
      <c r="D26" s="122" t="s">
        <v>156</v>
      </c>
      <c r="E26" s="122"/>
      <c r="F26" s="122" t="s">
        <v>56</v>
      </c>
      <c r="G26" s="122"/>
      <c r="H26" s="122" t="s">
        <v>65</v>
      </c>
      <c r="I26" s="122" t="s">
        <v>66</v>
      </c>
      <c r="J26" s="123">
        <v>100</v>
      </c>
      <c r="K26" s="123">
        <v>100</v>
      </c>
      <c r="L26" s="123">
        <v>100</v>
      </c>
      <c r="M26" s="124">
        <v>5</v>
      </c>
    </row>
    <row r="27" spans="1:13" ht="225" x14ac:dyDescent="0.2">
      <c r="A27" s="34" t="s">
        <v>276</v>
      </c>
      <c r="B27" s="65" t="s">
        <v>293</v>
      </c>
      <c r="C27" s="65" t="s">
        <v>177</v>
      </c>
      <c r="D27" s="65" t="s">
        <v>156</v>
      </c>
      <c r="E27" s="65"/>
      <c r="F27" s="65" t="s">
        <v>56</v>
      </c>
      <c r="G27" s="65"/>
      <c r="H27" s="65" t="s">
        <v>67</v>
      </c>
      <c r="I27" s="65" t="s">
        <v>66</v>
      </c>
      <c r="J27" s="120">
        <v>0</v>
      </c>
      <c r="K27" s="120">
        <v>0</v>
      </c>
      <c r="L27" s="120">
        <v>0</v>
      </c>
      <c r="M27" s="121">
        <v>5</v>
      </c>
    </row>
    <row r="28" spans="1:13" ht="225" x14ac:dyDescent="0.2">
      <c r="A28" s="34" t="s">
        <v>187</v>
      </c>
      <c r="B28" s="62" t="s">
        <v>294</v>
      </c>
      <c r="C28" s="62" t="s">
        <v>178</v>
      </c>
      <c r="D28" s="62" t="s">
        <v>156</v>
      </c>
      <c r="E28" s="62"/>
      <c r="F28" s="62" t="s">
        <v>56</v>
      </c>
      <c r="G28" s="62"/>
      <c r="H28" s="62" t="s">
        <v>146</v>
      </c>
      <c r="I28" s="62" t="s">
        <v>66</v>
      </c>
      <c r="J28" s="125">
        <v>100</v>
      </c>
      <c r="K28" s="125">
        <v>100</v>
      </c>
      <c r="L28" s="125">
        <v>100</v>
      </c>
      <c r="M28" s="126">
        <v>5</v>
      </c>
    </row>
    <row r="29" spans="1:13" ht="409.5" x14ac:dyDescent="0.2">
      <c r="A29" s="34" t="s">
        <v>187</v>
      </c>
      <c r="B29" s="62" t="s">
        <v>294</v>
      </c>
      <c r="C29" s="62" t="s">
        <v>178</v>
      </c>
      <c r="D29" s="62" t="s">
        <v>156</v>
      </c>
      <c r="E29" s="62"/>
      <c r="F29" s="62" t="s">
        <v>56</v>
      </c>
      <c r="G29" s="62"/>
      <c r="H29" s="62" t="s">
        <v>147</v>
      </c>
      <c r="I29" s="62" t="s">
        <v>66</v>
      </c>
      <c r="J29" s="125">
        <v>100</v>
      </c>
      <c r="K29" s="125">
        <v>100</v>
      </c>
      <c r="L29" s="125">
        <v>100</v>
      </c>
      <c r="M29" s="126">
        <v>5</v>
      </c>
    </row>
    <row r="30" spans="1:13" ht="225" x14ac:dyDescent="0.2">
      <c r="A30" s="34" t="s">
        <v>187</v>
      </c>
      <c r="B30" s="62" t="s">
        <v>294</v>
      </c>
      <c r="C30" s="62" t="s">
        <v>178</v>
      </c>
      <c r="D30" s="62" t="s">
        <v>156</v>
      </c>
      <c r="E30" s="62"/>
      <c r="F30" s="62" t="s">
        <v>56</v>
      </c>
      <c r="G30" s="62"/>
      <c r="H30" s="62" t="s">
        <v>148</v>
      </c>
      <c r="I30" s="62" t="s">
        <v>66</v>
      </c>
      <c r="J30" s="125">
        <v>100</v>
      </c>
      <c r="K30" s="125">
        <v>100</v>
      </c>
      <c r="L30" s="125">
        <v>100</v>
      </c>
      <c r="M30" s="126">
        <v>5</v>
      </c>
    </row>
    <row r="31" spans="1:13" ht="225" x14ac:dyDescent="0.2">
      <c r="A31" s="34" t="s">
        <v>187</v>
      </c>
      <c r="B31" s="62" t="s">
        <v>294</v>
      </c>
      <c r="C31" s="62" t="s">
        <v>178</v>
      </c>
      <c r="D31" s="62" t="s">
        <v>156</v>
      </c>
      <c r="E31" s="62"/>
      <c r="F31" s="62" t="s">
        <v>56</v>
      </c>
      <c r="G31" s="62"/>
      <c r="H31" s="62" t="s">
        <v>149</v>
      </c>
      <c r="I31" s="62" t="s">
        <v>66</v>
      </c>
      <c r="J31" s="125">
        <v>95</v>
      </c>
      <c r="K31" s="125">
        <v>95</v>
      </c>
      <c r="L31" s="125">
        <v>95</v>
      </c>
      <c r="M31" s="126">
        <v>5</v>
      </c>
    </row>
    <row r="32" spans="1:13" ht="225" x14ac:dyDescent="0.2">
      <c r="A32" s="34" t="s">
        <v>187</v>
      </c>
      <c r="B32" s="62" t="s">
        <v>294</v>
      </c>
      <c r="C32" s="62" t="s">
        <v>178</v>
      </c>
      <c r="D32" s="127" t="s">
        <v>156</v>
      </c>
      <c r="E32" s="127"/>
      <c r="F32" s="127" t="s">
        <v>56</v>
      </c>
      <c r="G32" s="127"/>
      <c r="H32" s="127" t="s">
        <v>65</v>
      </c>
      <c r="I32" s="127" t="s">
        <v>66</v>
      </c>
      <c r="J32" s="128">
        <v>100</v>
      </c>
      <c r="K32" s="128">
        <v>100</v>
      </c>
      <c r="L32" s="128">
        <v>100</v>
      </c>
      <c r="M32" s="129">
        <v>5</v>
      </c>
    </row>
    <row r="33" spans="1:13" ht="225" x14ac:dyDescent="0.2">
      <c r="A33" s="34" t="s">
        <v>187</v>
      </c>
      <c r="B33" s="62" t="s">
        <v>294</v>
      </c>
      <c r="C33" s="62" t="s">
        <v>178</v>
      </c>
      <c r="D33" s="62" t="s">
        <v>156</v>
      </c>
      <c r="E33" s="62"/>
      <c r="F33" s="62" t="s">
        <v>56</v>
      </c>
      <c r="G33" s="62"/>
      <c r="H33" s="62" t="s">
        <v>67</v>
      </c>
      <c r="I33" s="62" t="s">
        <v>66</v>
      </c>
      <c r="J33" s="125">
        <v>0</v>
      </c>
      <c r="K33" s="125">
        <v>0</v>
      </c>
      <c r="L33" s="125">
        <v>0</v>
      </c>
      <c r="M33" s="126">
        <v>5</v>
      </c>
    </row>
    <row r="34" spans="1:13" ht="225" x14ac:dyDescent="0.2">
      <c r="A34" s="34" t="s">
        <v>185</v>
      </c>
      <c r="B34" s="99" t="s">
        <v>295</v>
      </c>
      <c r="C34" s="99" t="s">
        <v>179</v>
      </c>
      <c r="D34" s="99" t="s">
        <v>156</v>
      </c>
      <c r="E34" s="99"/>
      <c r="F34" s="99" t="s">
        <v>56</v>
      </c>
      <c r="G34" s="99"/>
      <c r="H34" s="99" t="s">
        <v>146</v>
      </c>
      <c r="I34" s="99" t="s">
        <v>66</v>
      </c>
      <c r="J34" s="130">
        <v>100</v>
      </c>
      <c r="K34" s="130">
        <v>100</v>
      </c>
      <c r="L34" s="130">
        <v>100</v>
      </c>
      <c r="M34" s="131">
        <v>5</v>
      </c>
    </row>
    <row r="35" spans="1:13" ht="409.5" x14ac:dyDescent="0.2">
      <c r="A35" s="34" t="s">
        <v>185</v>
      </c>
      <c r="B35" s="99" t="s">
        <v>295</v>
      </c>
      <c r="C35" s="99" t="s">
        <v>179</v>
      </c>
      <c r="D35" s="99" t="s">
        <v>156</v>
      </c>
      <c r="E35" s="99"/>
      <c r="F35" s="99" t="s">
        <v>56</v>
      </c>
      <c r="G35" s="99"/>
      <c r="H35" s="99" t="s">
        <v>147</v>
      </c>
      <c r="I35" s="99" t="s">
        <v>66</v>
      </c>
      <c r="J35" s="130">
        <v>100</v>
      </c>
      <c r="K35" s="130">
        <v>100</v>
      </c>
      <c r="L35" s="130">
        <v>100</v>
      </c>
      <c r="M35" s="131">
        <v>5</v>
      </c>
    </row>
    <row r="36" spans="1:13" ht="225" x14ac:dyDescent="0.2">
      <c r="A36" s="34" t="s">
        <v>185</v>
      </c>
      <c r="B36" s="99" t="s">
        <v>295</v>
      </c>
      <c r="C36" s="99" t="s">
        <v>179</v>
      </c>
      <c r="D36" s="99" t="s">
        <v>156</v>
      </c>
      <c r="E36" s="99"/>
      <c r="F36" s="99" t="s">
        <v>56</v>
      </c>
      <c r="G36" s="99"/>
      <c r="H36" s="99" t="s">
        <v>148</v>
      </c>
      <c r="I36" s="99" t="s">
        <v>66</v>
      </c>
      <c r="J36" s="130">
        <v>100</v>
      </c>
      <c r="K36" s="130">
        <v>100</v>
      </c>
      <c r="L36" s="130">
        <v>100</v>
      </c>
      <c r="M36" s="131">
        <v>5</v>
      </c>
    </row>
    <row r="37" spans="1:13" ht="225" x14ac:dyDescent="0.2">
      <c r="A37" s="34" t="s">
        <v>185</v>
      </c>
      <c r="B37" s="99" t="s">
        <v>295</v>
      </c>
      <c r="C37" s="99" t="s">
        <v>179</v>
      </c>
      <c r="D37" s="99" t="s">
        <v>156</v>
      </c>
      <c r="E37" s="99"/>
      <c r="F37" s="99" t="s">
        <v>56</v>
      </c>
      <c r="G37" s="99"/>
      <c r="H37" s="99" t="s">
        <v>149</v>
      </c>
      <c r="I37" s="99" t="s">
        <v>66</v>
      </c>
      <c r="J37" s="130">
        <v>95</v>
      </c>
      <c r="K37" s="130">
        <v>95</v>
      </c>
      <c r="L37" s="130">
        <v>95</v>
      </c>
      <c r="M37" s="131">
        <v>5</v>
      </c>
    </row>
    <row r="38" spans="1:13" ht="225" x14ac:dyDescent="0.2">
      <c r="A38" s="34" t="s">
        <v>185</v>
      </c>
      <c r="B38" s="99" t="s">
        <v>295</v>
      </c>
      <c r="C38" s="99" t="s">
        <v>179</v>
      </c>
      <c r="D38" s="132" t="s">
        <v>156</v>
      </c>
      <c r="E38" s="132"/>
      <c r="F38" s="132" t="s">
        <v>56</v>
      </c>
      <c r="G38" s="132"/>
      <c r="H38" s="132" t="s">
        <v>65</v>
      </c>
      <c r="I38" s="132" t="s">
        <v>66</v>
      </c>
      <c r="J38" s="133">
        <v>100</v>
      </c>
      <c r="K38" s="133">
        <v>100</v>
      </c>
      <c r="L38" s="133">
        <v>100</v>
      </c>
      <c r="M38" s="134">
        <v>5</v>
      </c>
    </row>
    <row r="39" spans="1:13" ht="225" x14ac:dyDescent="0.2">
      <c r="A39" s="34" t="s">
        <v>185</v>
      </c>
      <c r="B39" s="99" t="s">
        <v>295</v>
      </c>
      <c r="C39" s="99" t="s">
        <v>179</v>
      </c>
      <c r="D39" s="99" t="s">
        <v>156</v>
      </c>
      <c r="E39" s="99"/>
      <c r="F39" s="99" t="s">
        <v>56</v>
      </c>
      <c r="G39" s="99"/>
      <c r="H39" s="99" t="s">
        <v>67</v>
      </c>
      <c r="I39" s="99" t="s">
        <v>66</v>
      </c>
      <c r="J39" s="130">
        <v>0</v>
      </c>
      <c r="K39" s="130">
        <v>0</v>
      </c>
      <c r="L39" s="130">
        <v>0</v>
      </c>
      <c r="M39" s="131">
        <v>5</v>
      </c>
    </row>
    <row r="40" spans="1:13" ht="225" x14ac:dyDescent="0.2">
      <c r="A40" s="34" t="s">
        <v>277</v>
      </c>
      <c r="B40" s="100" t="s">
        <v>296</v>
      </c>
      <c r="C40" s="100" t="s">
        <v>180</v>
      </c>
      <c r="D40" s="100" t="s">
        <v>156</v>
      </c>
      <c r="E40" s="100"/>
      <c r="F40" s="100" t="s">
        <v>56</v>
      </c>
      <c r="G40" s="100"/>
      <c r="H40" s="100" t="s">
        <v>146</v>
      </c>
      <c r="I40" s="100" t="s">
        <v>66</v>
      </c>
      <c r="J40" s="135">
        <v>100</v>
      </c>
      <c r="K40" s="135">
        <v>100</v>
      </c>
      <c r="L40" s="135">
        <v>100</v>
      </c>
      <c r="M40" s="136">
        <v>5</v>
      </c>
    </row>
    <row r="41" spans="1:13" ht="409.5" x14ac:dyDescent="0.2">
      <c r="A41" s="34" t="s">
        <v>277</v>
      </c>
      <c r="B41" s="100" t="s">
        <v>296</v>
      </c>
      <c r="C41" s="100" t="s">
        <v>180</v>
      </c>
      <c r="D41" s="100" t="s">
        <v>156</v>
      </c>
      <c r="E41" s="100"/>
      <c r="F41" s="100" t="s">
        <v>56</v>
      </c>
      <c r="G41" s="100"/>
      <c r="H41" s="100" t="s">
        <v>147</v>
      </c>
      <c r="I41" s="100" t="s">
        <v>66</v>
      </c>
      <c r="J41" s="135">
        <v>100</v>
      </c>
      <c r="K41" s="135">
        <v>100</v>
      </c>
      <c r="L41" s="135">
        <v>100</v>
      </c>
      <c r="M41" s="136">
        <v>5</v>
      </c>
    </row>
    <row r="42" spans="1:13" ht="225" x14ac:dyDescent="0.2">
      <c r="A42" s="34" t="s">
        <v>277</v>
      </c>
      <c r="B42" s="100" t="s">
        <v>296</v>
      </c>
      <c r="C42" s="100" t="s">
        <v>180</v>
      </c>
      <c r="D42" s="100" t="s">
        <v>156</v>
      </c>
      <c r="E42" s="100"/>
      <c r="F42" s="100" t="s">
        <v>56</v>
      </c>
      <c r="G42" s="100"/>
      <c r="H42" s="100" t="s">
        <v>148</v>
      </c>
      <c r="I42" s="100" t="s">
        <v>66</v>
      </c>
      <c r="J42" s="135">
        <v>100</v>
      </c>
      <c r="K42" s="135">
        <v>100</v>
      </c>
      <c r="L42" s="135">
        <v>100</v>
      </c>
      <c r="M42" s="136">
        <v>5</v>
      </c>
    </row>
    <row r="43" spans="1:13" ht="225" x14ac:dyDescent="0.2">
      <c r="A43" s="34" t="s">
        <v>277</v>
      </c>
      <c r="B43" s="100" t="s">
        <v>296</v>
      </c>
      <c r="C43" s="100" t="s">
        <v>180</v>
      </c>
      <c r="D43" s="100" t="s">
        <v>156</v>
      </c>
      <c r="E43" s="100"/>
      <c r="F43" s="100" t="s">
        <v>56</v>
      </c>
      <c r="G43" s="100"/>
      <c r="H43" s="100" t="s">
        <v>149</v>
      </c>
      <c r="I43" s="100" t="s">
        <v>66</v>
      </c>
      <c r="J43" s="135">
        <v>95</v>
      </c>
      <c r="K43" s="135">
        <v>95</v>
      </c>
      <c r="L43" s="135">
        <v>95</v>
      </c>
      <c r="M43" s="136">
        <v>5</v>
      </c>
    </row>
    <row r="44" spans="1:13" ht="225" x14ac:dyDescent="0.2">
      <c r="A44" s="34" t="s">
        <v>277</v>
      </c>
      <c r="B44" s="100" t="s">
        <v>296</v>
      </c>
      <c r="C44" s="100" t="s">
        <v>180</v>
      </c>
      <c r="D44" s="137" t="s">
        <v>156</v>
      </c>
      <c r="E44" s="137"/>
      <c r="F44" s="137" t="s">
        <v>56</v>
      </c>
      <c r="G44" s="137"/>
      <c r="H44" s="137" t="s">
        <v>65</v>
      </c>
      <c r="I44" s="137" t="s">
        <v>66</v>
      </c>
      <c r="J44" s="138">
        <v>100</v>
      </c>
      <c r="K44" s="138">
        <v>100</v>
      </c>
      <c r="L44" s="138">
        <v>100</v>
      </c>
      <c r="M44" s="139">
        <v>5</v>
      </c>
    </row>
    <row r="45" spans="1:13" ht="225" x14ac:dyDescent="0.2">
      <c r="A45" s="34" t="s">
        <v>277</v>
      </c>
      <c r="B45" s="100" t="s">
        <v>296</v>
      </c>
      <c r="C45" s="100" t="s">
        <v>180</v>
      </c>
      <c r="D45" s="100" t="s">
        <v>156</v>
      </c>
      <c r="E45" s="100"/>
      <c r="F45" s="100" t="s">
        <v>56</v>
      </c>
      <c r="G45" s="100"/>
      <c r="H45" s="100" t="s">
        <v>67</v>
      </c>
      <c r="I45" s="100" t="s">
        <v>66</v>
      </c>
      <c r="J45" s="135">
        <v>0</v>
      </c>
      <c r="K45" s="135">
        <v>0</v>
      </c>
      <c r="L45" s="135">
        <v>0</v>
      </c>
      <c r="M45" s="136">
        <v>5</v>
      </c>
    </row>
    <row r="46" spans="1:13" ht="225" x14ac:dyDescent="0.2">
      <c r="A46" s="34" t="s">
        <v>186</v>
      </c>
      <c r="B46" s="64" t="s">
        <v>297</v>
      </c>
      <c r="C46" s="64" t="s">
        <v>181</v>
      </c>
      <c r="D46" s="64" t="s">
        <v>156</v>
      </c>
      <c r="E46" s="64"/>
      <c r="F46" s="64" t="s">
        <v>56</v>
      </c>
      <c r="G46" s="64"/>
      <c r="H46" s="64" t="s">
        <v>146</v>
      </c>
      <c r="I46" s="64" t="s">
        <v>66</v>
      </c>
      <c r="J46" s="140">
        <v>100</v>
      </c>
      <c r="K46" s="140">
        <v>100</v>
      </c>
      <c r="L46" s="140">
        <v>100</v>
      </c>
      <c r="M46" s="141">
        <v>5</v>
      </c>
    </row>
    <row r="47" spans="1:13" ht="409.5" x14ac:dyDescent="0.2">
      <c r="A47" s="34" t="s">
        <v>186</v>
      </c>
      <c r="B47" s="64" t="s">
        <v>297</v>
      </c>
      <c r="C47" s="64" t="s">
        <v>181</v>
      </c>
      <c r="D47" s="64" t="s">
        <v>156</v>
      </c>
      <c r="E47" s="64"/>
      <c r="F47" s="64" t="s">
        <v>56</v>
      </c>
      <c r="G47" s="64"/>
      <c r="H47" s="64" t="s">
        <v>147</v>
      </c>
      <c r="I47" s="64" t="s">
        <v>66</v>
      </c>
      <c r="J47" s="140">
        <v>100</v>
      </c>
      <c r="K47" s="140">
        <v>100</v>
      </c>
      <c r="L47" s="140">
        <v>100</v>
      </c>
      <c r="M47" s="141">
        <v>5</v>
      </c>
    </row>
    <row r="48" spans="1:13" ht="225" x14ac:dyDescent="0.2">
      <c r="A48" s="34" t="s">
        <v>186</v>
      </c>
      <c r="B48" s="64" t="s">
        <v>297</v>
      </c>
      <c r="C48" s="64" t="s">
        <v>181</v>
      </c>
      <c r="D48" s="64" t="s">
        <v>156</v>
      </c>
      <c r="E48" s="64"/>
      <c r="F48" s="64" t="s">
        <v>56</v>
      </c>
      <c r="G48" s="64"/>
      <c r="H48" s="64" t="s">
        <v>148</v>
      </c>
      <c r="I48" s="64" t="s">
        <v>66</v>
      </c>
      <c r="J48" s="140">
        <v>100</v>
      </c>
      <c r="K48" s="140">
        <v>100</v>
      </c>
      <c r="L48" s="140">
        <v>100</v>
      </c>
      <c r="M48" s="141">
        <v>5</v>
      </c>
    </row>
    <row r="49" spans="1:13" ht="225" x14ac:dyDescent="0.2">
      <c r="A49" s="34" t="s">
        <v>186</v>
      </c>
      <c r="B49" s="64" t="s">
        <v>297</v>
      </c>
      <c r="C49" s="64" t="s">
        <v>181</v>
      </c>
      <c r="D49" s="64" t="s">
        <v>156</v>
      </c>
      <c r="E49" s="64"/>
      <c r="F49" s="64" t="s">
        <v>56</v>
      </c>
      <c r="G49" s="64"/>
      <c r="H49" s="64" t="s">
        <v>149</v>
      </c>
      <c r="I49" s="64" t="s">
        <v>66</v>
      </c>
      <c r="J49" s="140">
        <v>95</v>
      </c>
      <c r="K49" s="140">
        <v>95</v>
      </c>
      <c r="L49" s="140">
        <v>95</v>
      </c>
      <c r="M49" s="141">
        <v>5</v>
      </c>
    </row>
    <row r="50" spans="1:13" ht="225" x14ac:dyDescent="0.2">
      <c r="A50" s="34" t="s">
        <v>186</v>
      </c>
      <c r="B50" s="64" t="s">
        <v>297</v>
      </c>
      <c r="C50" s="64" t="s">
        <v>181</v>
      </c>
      <c r="D50" s="110" t="s">
        <v>156</v>
      </c>
      <c r="E50" s="110"/>
      <c r="F50" s="110" t="s">
        <v>56</v>
      </c>
      <c r="G50" s="110"/>
      <c r="H50" s="110" t="s">
        <v>65</v>
      </c>
      <c r="I50" s="110" t="s">
        <v>66</v>
      </c>
      <c r="J50" s="142">
        <v>100</v>
      </c>
      <c r="K50" s="142">
        <v>100</v>
      </c>
      <c r="L50" s="142">
        <v>100</v>
      </c>
      <c r="M50" s="143">
        <v>5</v>
      </c>
    </row>
    <row r="51" spans="1:13" ht="225" x14ac:dyDescent="0.2">
      <c r="A51" s="34" t="s">
        <v>186</v>
      </c>
      <c r="B51" s="110" t="s">
        <v>297</v>
      </c>
      <c r="C51" s="110" t="s">
        <v>181</v>
      </c>
      <c r="D51" s="110" t="s">
        <v>156</v>
      </c>
      <c r="E51" s="110"/>
      <c r="F51" s="110" t="s">
        <v>56</v>
      </c>
      <c r="G51" s="110"/>
      <c r="H51" s="110" t="s">
        <v>67</v>
      </c>
      <c r="I51" s="110" t="s">
        <v>66</v>
      </c>
      <c r="J51" s="142">
        <v>0</v>
      </c>
      <c r="K51" s="142">
        <v>0</v>
      </c>
      <c r="L51" s="142">
        <v>0</v>
      </c>
      <c r="M51" s="143">
        <v>5</v>
      </c>
    </row>
    <row r="52" spans="1:13" ht="269.25" x14ac:dyDescent="0.2">
      <c r="A52" s="34" t="s">
        <v>289</v>
      </c>
      <c r="B52" s="146" t="s">
        <v>290</v>
      </c>
      <c r="C52" s="146" t="s">
        <v>181</v>
      </c>
      <c r="D52" s="146" t="s">
        <v>156</v>
      </c>
      <c r="E52" s="146"/>
      <c r="F52" s="146" t="s">
        <v>56</v>
      </c>
      <c r="G52" s="146"/>
      <c r="H52" s="146" t="s">
        <v>146</v>
      </c>
      <c r="I52" s="146" t="s">
        <v>66</v>
      </c>
      <c r="J52" s="147">
        <v>100</v>
      </c>
      <c r="K52" s="147">
        <v>100</v>
      </c>
      <c r="L52" s="147">
        <v>100</v>
      </c>
      <c r="M52" s="145">
        <v>5</v>
      </c>
    </row>
    <row r="53" spans="1:13" ht="409.5" x14ac:dyDescent="0.2">
      <c r="A53" s="34" t="s">
        <v>289</v>
      </c>
      <c r="B53" s="146" t="s">
        <v>291</v>
      </c>
      <c r="C53" s="146" t="s">
        <v>181</v>
      </c>
      <c r="D53" s="146" t="s">
        <v>156</v>
      </c>
      <c r="E53" s="146"/>
      <c r="F53" s="146" t="s">
        <v>56</v>
      </c>
      <c r="G53" s="146"/>
      <c r="H53" s="146" t="s">
        <v>147</v>
      </c>
      <c r="I53" s="146" t="s">
        <v>66</v>
      </c>
      <c r="J53" s="147">
        <v>100</v>
      </c>
      <c r="K53" s="147">
        <v>100</v>
      </c>
      <c r="L53" s="147">
        <v>100</v>
      </c>
      <c r="M53" s="145">
        <v>5</v>
      </c>
    </row>
    <row r="54" spans="1:13" ht="269.25" x14ac:dyDescent="0.2">
      <c r="A54" s="34" t="s">
        <v>289</v>
      </c>
      <c r="B54" s="146" t="s">
        <v>291</v>
      </c>
      <c r="C54" s="146" t="s">
        <v>181</v>
      </c>
      <c r="D54" s="146" t="s">
        <v>156</v>
      </c>
      <c r="E54" s="146"/>
      <c r="F54" s="146" t="s">
        <v>56</v>
      </c>
      <c r="G54" s="146"/>
      <c r="H54" s="146" t="s">
        <v>148</v>
      </c>
      <c r="I54" s="146" t="s">
        <v>66</v>
      </c>
      <c r="J54" s="147">
        <v>100</v>
      </c>
      <c r="K54" s="147">
        <v>100</v>
      </c>
      <c r="L54" s="147">
        <v>100</v>
      </c>
      <c r="M54" s="145">
        <v>5</v>
      </c>
    </row>
    <row r="55" spans="1:13" ht="269.25" x14ac:dyDescent="0.2">
      <c r="A55" s="34" t="s">
        <v>289</v>
      </c>
      <c r="B55" s="146" t="s">
        <v>291</v>
      </c>
      <c r="C55" s="146" t="s">
        <v>181</v>
      </c>
      <c r="D55" s="146" t="s">
        <v>156</v>
      </c>
      <c r="E55" s="146"/>
      <c r="F55" s="146" t="s">
        <v>56</v>
      </c>
      <c r="G55" s="146"/>
      <c r="H55" s="146" t="s">
        <v>149</v>
      </c>
      <c r="I55" s="146" t="s">
        <v>66</v>
      </c>
      <c r="J55" s="147">
        <v>95</v>
      </c>
      <c r="K55" s="147">
        <v>95</v>
      </c>
      <c r="L55" s="147">
        <v>95</v>
      </c>
      <c r="M55" s="145">
        <v>5</v>
      </c>
    </row>
    <row r="56" spans="1:13" ht="269.25" x14ac:dyDescent="0.2">
      <c r="A56" s="34" t="s">
        <v>289</v>
      </c>
      <c r="B56" s="146" t="s">
        <v>291</v>
      </c>
      <c r="C56" s="146" t="s">
        <v>181</v>
      </c>
      <c r="D56" s="146" t="s">
        <v>156</v>
      </c>
      <c r="E56" s="146"/>
      <c r="F56" s="146" t="s">
        <v>56</v>
      </c>
      <c r="G56" s="146"/>
      <c r="H56" s="146" t="s">
        <v>65</v>
      </c>
      <c r="I56" s="146" t="s">
        <v>66</v>
      </c>
      <c r="J56" s="147">
        <v>100</v>
      </c>
      <c r="K56" s="147">
        <v>100</v>
      </c>
      <c r="L56" s="147">
        <v>100</v>
      </c>
      <c r="M56" s="145">
        <v>5</v>
      </c>
    </row>
    <row r="57" spans="1:13" ht="269.25" x14ac:dyDescent="0.2">
      <c r="A57" s="34" t="s">
        <v>289</v>
      </c>
      <c r="B57" s="146" t="s">
        <v>291</v>
      </c>
      <c r="C57" s="146" t="s">
        <v>181</v>
      </c>
      <c r="D57" s="146" t="s">
        <v>156</v>
      </c>
      <c r="E57" s="146"/>
      <c r="F57" s="146" t="s">
        <v>56</v>
      </c>
      <c r="G57" s="146"/>
      <c r="H57" s="146" t="s">
        <v>67</v>
      </c>
      <c r="I57" s="146" t="s">
        <v>66</v>
      </c>
      <c r="J57" s="147">
        <v>0</v>
      </c>
      <c r="K57" s="147">
        <v>0</v>
      </c>
      <c r="L57" s="147">
        <v>0</v>
      </c>
      <c r="M57" s="145">
        <v>5</v>
      </c>
    </row>
    <row r="58" spans="1:13" ht="409.5" x14ac:dyDescent="0.2">
      <c r="A58" s="111" t="s">
        <v>165</v>
      </c>
      <c r="B58" s="63" t="s">
        <v>184</v>
      </c>
      <c r="C58" s="63" t="s">
        <v>140</v>
      </c>
      <c r="D58" s="63" t="s">
        <v>164</v>
      </c>
      <c r="E58" s="144"/>
      <c r="F58" s="63" t="s">
        <v>56</v>
      </c>
      <c r="G58" s="63" t="s">
        <v>0</v>
      </c>
      <c r="H58" s="63" t="s">
        <v>159</v>
      </c>
      <c r="I58" s="63" t="s">
        <v>160</v>
      </c>
      <c r="J58" s="112">
        <v>0</v>
      </c>
      <c r="K58" s="112">
        <v>0</v>
      </c>
      <c r="L58" s="112">
        <v>0</v>
      </c>
      <c r="M58" s="113">
        <v>5</v>
      </c>
    </row>
    <row r="59" spans="1:13" ht="409.5" x14ac:dyDescent="0.2">
      <c r="A59" s="111" t="s">
        <v>165</v>
      </c>
      <c r="B59" s="63" t="s">
        <v>184</v>
      </c>
      <c r="C59" s="63" t="s">
        <v>140</v>
      </c>
      <c r="D59" s="63" t="s">
        <v>164</v>
      </c>
      <c r="E59" s="144"/>
      <c r="F59" s="63" t="s">
        <v>56</v>
      </c>
      <c r="G59" s="63" t="s">
        <v>0</v>
      </c>
      <c r="H59" s="63" t="s">
        <v>146</v>
      </c>
      <c r="I59" s="63" t="s">
        <v>66</v>
      </c>
      <c r="J59" s="112">
        <v>100</v>
      </c>
      <c r="K59" s="112">
        <v>100</v>
      </c>
      <c r="L59" s="112">
        <v>100</v>
      </c>
      <c r="M59" s="113">
        <v>5</v>
      </c>
    </row>
    <row r="60" spans="1:13" ht="409.5" x14ac:dyDescent="0.2">
      <c r="A60" s="111" t="s">
        <v>165</v>
      </c>
      <c r="B60" s="63" t="s">
        <v>184</v>
      </c>
      <c r="C60" s="63" t="s">
        <v>140</v>
      </c>
      <c r="D60" s="63" t="s">
        <v>164</v>
      </c>
      <c r="E60" s="144"/>
      <c r="F60" s="63" t="s">
        <v>56</v>
      </c>
      <c r="G60" s="63" t="s">
        <v>0</v>
      </c>
      <c r="H60" s="63" t="s">
        <v>161</v>
      </c>
      <c r="I60" s="63" t="s">
        <v>162</v>
      </c>
      <c r="J60" s="112">
        <v>5</v>
      </c>
      <c r="K60" s="112">
        <v>5</v>
      </c>
      <c r="L60" s="112">
        <v>5</v>
      </c>
      <c r="M60" s="113">
        <v>5</v>
      </c>
    </row>
    <row r="61" spans="1:13" ht="409.5" x14ac:dyDescent="0.2">
      <c r="A61" s="111" t="s">
        <v>165</v>
      </c>
      <c r="B61" s="63" t="s">
        <v>184</v>
      </c>
      <c r="C61" s="63" t="s">
        <v>140</v>
      </c>
      <c r="D61" s="63" t="s">
        <v>164</v>
      </c>
      <c r="E61" s="144"/>
      <c r="F61" s="63" t="s">
        <v>56</v>
      </c>
      <c r="G61" s="63" t="s">
        <v>0</v>
      </c>
      <c r="H61" s="63" t="s">
        <v>149</v>
      </c>
      <c r="I61" s="63" t="s">
        <v>66</v>
      </c>
      <c r="J61" s="112">
        <v>95</v>
      </c>
      <c r="K61" s="112">
        <v>95</v>
      </c>
      <c r="L61" s="112">
        <v>95</v>
      </c>
      <c r="M61" s="113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78740157483" right="0.39370078740157483" top="0.39370078740157483" bottom="0.59055118110236227" header="0.31496062992125984" footer="0.31496062992125984"/>
  <pageSetup paperSize="9" scale="71" fitToHeight="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abSelected="1" topLeftCell="A19" workbookViewId="0">
      <selection activeCell="D126" sqref="D126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1640625" customWidth="1"/>
    <col min="6" max="7" width="15.6640625" customWidth="1"/>
    <col min="9" max="9" width="15.5" bestFit="1" customWidth="1"/>
    <col min="10" max="10" width="14.5" bestFit="1" customWidth="1"/>
  </cols>
  <sheetData>
    <row r="1" spans="1:7" ht="15.75" x14ac:dyDescent="0.2">
      <c r="A1" s="188" t="s">
        <v>68</v>
      </c>
      <c r="B1" s="188"/>
      <c r="C1" s="188"/>
      <c r="D1" s="188"/>
      <c r="E1" s="188"/>
      <c r="F1" s="188"/>
      <c r="G1" s="188"/>
    </row>
    <row r="2" spans="1:7" x14ac:dyDescent="0.2">
      <c r="A2" s="189" t="s">
        <v>69</v>
      </c>
      <c r="B2" s="189" t="s">
        <v>70</v>
      </c>
      <c r="C2" s="189" t="s">
        <v>29</v>
      </c>
      <c r="D2" s="189" t="s">
        <v>71</v>
      </c>
      <c r="E2" s="189"/>
      <c r="F2" s="189"/>
      <c r="G2" s="189" t="s">
        <v>72</v>
      </c>
    </row>
    <row r="3" spans="1:7" ht="38.25" x14ac:dyDescent="0.2">
      <c r="A3" s="189" t="s">
        <v>0</v>
      </c>
      <c r="B3" s="189" t="s">
        <v>0</v>
      </c>
      <c r="C3" s="189" t="s">
        <v>0</v>
      </c>
      <c r="D3" s="13" t="s">
        <v>73</v>
      </c>
      <c r="E3" s="13" t="s">
        <v>74</v>
      </c>
      <c r="F3" s="13" t="s">
        <v>75</v>
      </c>
      <c r="G3" s="189" t="s">
        <v>0</v>
      </c>
    </row>
    <row r="4" spans="1:7" x14ac:dyDescent="0.2">
      <c r="A4" s="13" t="s">
        <v>35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</row>
    <row r="5" spans="1:7" ht="69.599999999999994" customHeight="1" x14ac:dyDescent="0.2">
      <c r="A5" s="45" t="s">
        <v>35</v>
      </c>
      <c r="B5" s="14" t="s">
        <v>76</v>
      </c>
      <c r="C5" s="13" t="s">
        <v>77</v>
      </c>
      <c r="D5" s="37">
        <f>D8+D19+D30+D41+D52+D63+D74+D85+D107+D96</f>
        <v>103740072.47999999</v>
      </c>
      <c r="E5" s="37">
        <f t="shared" ref="E5:F5" si="0">E8+E19+E30+E41+E52+E63+E74+E85+E107+E96</f>
        <v>103740072.47999999</v>
      </c>
      <c r="F5" s="37">
        <f t="shared" si="0"/>
        <v>103740072.47999999</v>
      </c>
      <c r="G5" s="21" t="s">
        <v>306</v>
      </c>
    </row>
    <row r="6" spans="1:7" ht="15.75" x14ac:dyDescent="0.2">
      <c r="A6" s="154" t="s">
        <v>132</v>
      </c>
      <c r="B6" s="15" t="s">
        <v>154</v>
      </c>
      <c r="C6" s="8" t="s">
        <v>0</v>
      </c>
      <c r="D6" s="38"/>
      <c r="E6" s="38"/>
      <c r="F6" s="38"/>
      <c r="G6" s="8" t="s">
        <v>0</v>
      </c>
    </row>
    <row r="7" spans="1:7" x14ac:dyDescent="0.2">
      <c r="A7" s="45" t="s">
        <v>78</v>
      </c>
      <c r="B7" s="14" t="s">
        <v>54</v>
      </c>
      <c r="C7" s="14" t="s">
        <v>0</v>
      </c>
      <c r="D7" s="21" t="s">
        <v>0</v>
      </c>
      <c r="E7" s="21" t="s">
        <v>0</v>
      </c>
      <c r="F7" s="21" t="s">
        <v>0</v>
      </c>
      <c r="G7" s="19" t="s">
        <v>0</v>
      </c>
    </row>
    <row r="8" spans="1:7" ht="38.25" x14ac:dyDescent="0.2">
      <c r="A8" s="45" t="s">
        <v>79</v>
      </c>
      <c r="B8" s="21" t="s">
        <v>131</v>
      </c>
      <c r="C8" s="13" t="s">
        <v>77</v>
      </c>
      <c r="D8" s="37">
        <f>D9*D14-D15*D16</f>
        <v>86684808.209999979</v>
      </c>
      <c r="E8" s="37">
        <f>D8</f>
        <v>86684808.209999979</v>
      </c>
      <c r="F8" s="37">
        <f>D8</f>
        <v>86684808.209999979</v>
      </c>
      <c r="G8" s="19" t="s">
        <v>135</v>
      </c>
    </row>
    <row r="9" spans="1:7" ht="38.25" x14ac:dyDescent="0.2">
      <c r="A9" s="45" t="s">
        <v>80</v>
      </c>
      <c r="B9" s="14" t="s">
        <v>81</v>
      </c>
      <c r="C9" s="13" t="s">
        <v>77</v>
      </c>
      <c r="D9" s="37">
        <f>ROUND((D10*(D11/100*D12/100*D13/100)),2)</f>
        <v>341342.6</v>
      </c>
      <c r="E9" s="37">
        <f t="shared" ref="E9:F9" si="1">ROUND((E10*(E11/100*E12/100*E13/100)),2)</f>
        <v>341342.6</v>
      </c>
      <c r="F9" s="37">
        <f t="shared" si="1"/>
        <v>341342.6</v>
      </c>
      <c r="G9" s="19" t="s">
        <v>136</v>
      </c>
    </row>
    <row r="10" spans="1:7" x14ac:dyDescent="0.2">
      <c r="A10" s="45" t="s">
        <v>82</v>
      </c>
      <c r="B10" s="14" t="s">
        <v>83</v>
      </c>
      <c r="C10" s="13" t="s">
        <v>77</v>
      </c>
      <c r="D10" s="39">
        <v>365311.59</v>
      </c>
      <c r="E10" s="39">
        <f>D10</f>
        <v>365311.59</v>
      </c>
      <c r="F10" s="39">
        <f>D10</f>
        <v>365311.59</v>
      </c>
      <c r="G10" s="19" t="s">
        <v>0</v>
      </c>
    </row>
    <row r="11" spans="1:7" x14ac:dyDescent="0.2">
      <c r="A11" s="45" t="s">
        <v>84</v>
      </c>
      <c r="B11" s="14" t="s">
        <v>85</v>
      </c>
      <c r="C11" s="13" t="s">
        <v>86</v>
      </c>
      <c r="D11" s="40">
        <v>100</v>
      </c>
      <c r="E11" s="40">
        <f>D11</f>
        <v>100</v>
      </c>
      <c r="F11" s="40">
        <f>D11</f>
        <v>100</v>
      </c>
      <c r="G11" s="19" t="s">
        <v>0</v>
      </c>
    </row>
    <row r="12" spans="1:7" x14ac:dyDescent="0.2">
      <c r="A12" s="45" t="s">
        <v>87</v>
      </c>
      <c r="B12" s="14" t="s">
        <v>88</v>
      </c>
      <c r="C12" s="13" t="s">
        <v>86</v>
      </c>
      <c r="D12" s="41">
        <v>93.967476955999999</v>
      </c>
      <c r="E12" s="41">
        <f t="shared" ref="E12:E13" si="2">D12</f>
        <v>93.967476955999999</v>
      </c>
      <c r="F12" s="41">
        <f t="shared" ref="F12:F13" si="3">D12</f>
        <v>93.967476955999999</v>
      </c>
      <c r="G12" s="19" t="s">
        <v>0</v>
      </c>
    </row>
    <row r="13" spans="1:7" x14ac:dyDescent="0.2">
      <c r="A13" s="45" t="s">
        <v>89</v>
      </c>
      <c r="B13" s="14" t="s">
        <v>90</v>
      </c>
      <c r="C13" s="13" t="s">
        <v>86</v>
      </c>
      <c r="D13" s="41">
        <v>99.437334701300003</v>
      </c>
      <c r="E13" s="41">
        <f t="shared" si="2"/>
        <v>99.437334701300003</v>
      </c>
      <c r="F13" s="41">
        <f t="shared" si="3"/>
        <v>99.437334701300003</v>
      </c>
      <c r="G13" s="19" t="s">
        <v>0</v>
      </c>
    </row>
    <row r="14" spans="1:7" ht="25.5" x14ac:dyDescent="0.2">
      <c r="A14" s="45" t="s">
        <v>91</v>
      </c>
      <c r="B14" s="14" t="s">
        <v>92</v>
      </c>
      <c r="C14" s="13" t="s">
        <v>58</v>
      </c>
      <c r="D14" s="37">
        <f>Part1_1!L8</f>
        <v>429</v>
      </c>
      <c r="E14" s="37">
        <f>Part1_1!N8</f>
        <v>429</v>
      </c>
      <c r="F14" s="37">
        <f>Part1_1!P8</f>
        <v>429</v>
      </c>
      <c r="G14" s="19" t="s">
        <v>0</v>
      </c>
    </row>
    <row r="15" spans="1:7" ht="25.5" x14ac:dyDescent="0.2">
      <c r="A15" s="45" t="s">
        <v>93</v>
      </c>
      <c r="B15" s="14" t="s">
        <v>94</v>
      </c>
      <c r="C15" s="13" t="s">
        <v>77</v>
      </c>
      <c r="D15" s="17">
        <v>139280.10999999999</v>
      </c>
      <c r="E15" s="17">
        <f>D15</f>
        <v>139280.10999999999</v>
      </c>
      <c r="F15" s="17">
        <f>E15</f>
        <v>139280.10999999999</v>
      </c>
      <c r="G15" s="19" t="s">
        <v>0</v>
      </c>
    </row>
    <row r="16" spans="1:7" ht="25.5" x14ac:dyDescent="0.2">
      <c r="A16" s="45" t="s">
        <v>95</v>
      </c>
      <c r="B16" s="14" t="s">
        <v>96</v>
      </c>
      <c r="C16" s="13" t="s">
        <v>58</v>
      </c>
      <c r="D16" s="37">
        <f>D14</f>
        <v>429</v>
      </c>
      <c r="E16" s="37">
        <f>D16</f>
        <v>429</v>
      </c>
      <c r="F16" s="37">
        <f>D16</f>
        <v>429</v>
      </c>
      <c r="G16" s="19" t="s">
        <v>0</v>
      </c>
    </row>
    <row r="17" spans="1:9" ht="15.75" x14ac:dyDescent="0.2">
      <c r="A17" s="154" t="s">
        <v>97</v>
      </c>
      <c r="B17" s="15" t="s">
        <v>155</v>
      </c>
      <c r="C17" s="13"/>
      <c r="D17" s="37"/>
      <c r="E17" s="37"/>
      <c r="F17" s="37"/>
      <c r="G17" s="8" t="s">
        <v>0</v>
      </c>
    </row>
    <row r="18" spans="1:9" x14ac:dyDescent="0.2">
      <c r="A18" s="45" t="s">
        <v>98</v>
      </c>
      <c r="B18" s="19" t="s">
        <v>54</v>
      </c>
      <c r="C18" s="18"/>
      <c r="D18" s="37"/>
      <c r="E18" s="37"/>
      <c r="F18" s="37"/>
      <c r="G18" s="19" t="s">
        <v>0</v>
      </c>
    </row>
    <row r="19" spans="1:9" ht="38.25" x14ac:dyDescent="0.2">
      <c r="A19" s="45" t="s">
        <v>99</v>
      </c>
      <c r="B19" s="21" t="s">
        <v>131</v>
      </c>
      <c r="C19" s="13" t="s">
        <v>77</v>
      </c>
      <c r="D19" s="37">
        <f>D20*D25-D26*D27</f>
        <v>15154686.750000002</v>
      </c>
      <c r="E19" s="37">
        <f>D19</f>
        <v>15154686.750000002</v>
      </c>
      <c r="F19" s="37">
        <f>D19</f>
        <v>15154686.750000002</v>
      </c>
      <c r="G19" s="19" t="s">
        <v>137</v>
      </c>
    </row>
    <row r="20" spans="1:9" ht="38.25" x14ac:dyDescent="0.2">
      <c r="A20" s="45" t="s">
        <v>100</v>
      </c>
      <c r="B20" s="26" t="s">
        <v>81</v>
      </c>
      <c r="C20" s="25" t="s">
        <v>77</v>
      </c>
      <c r="D20" s="27">
        <f>ROUND((D21*(D22/100*D23/100*D24/100)),2)</f>
        <v>341342.6</v>
      </c>
      <c r="E20" s="37">
        <f>D20</f>
        <v>341342.6</v>
      </c>
      <c r="F20" s="37">
        <f>E20</f>
        <v>341342.6</v>
      </c>
      <c r="G20" s="26" t="s">
        <v>138</v>
      </c>
    </row>
    <row r="21" spans="1:9" x14ac:dyDescent="0.2">
      <c r="A21" s="45" t="s">
        <v>101</v>
      </c>
      <c r="B21" s="26" t="s">
        <v>83</v>
      </c>
      <c r="C21" s="25" t="s">
        <v>77</v>
      </c>
      <c r="D21" s="39">
        <f>D10</f>
        <v>365311.59</v>
      </c>
      <c r="E21" s="32">
        <f>D21</f>
        <v>365311.59</v>
      </c>
      <c r="F21" s="32">
        <f>D21</f>
        <v>365311.59</v>
      </c>
      <c r="G21" s="26" t="s">
        <v>0</v>
      </c>
    </row>
    <row r="22" spans="1:9" x14ac:dyDescent="0.2">
      <c r="A22" s="45" t="s">
        <v>102</v>
      </c>
      <c r="B22" s="26" t="s">
        <v>85</v>
      </c>
      <c r="C22" s="25" t="s">
        <v>86</v>
      </c>
      <c r="D22" s="40">
        <v>100</v>
      </c>
      <c r="E22" s="40">
        <f t="shared" ref="E22:E24" si="4">D22</f>
        <v>100</v>
      </c>
      <c r="F22" s="40">
        <f t="shared" ref="F22:F24" si="5">D22</f>
        <v>100</v>
      </c>
      <c r="G22" s="26" t="s">
        <v>0</v>
      </c>
    </row>
    <row r="23" spans="1:9" x14ac:dyDescent="0.2">
      <c r="A23" s="45" t="s">
        <v>103</v>
      </c>
      <c r="B23" s="26" t="s">
        <v>88</v>
      </c>
      <c r="C23" s="25" t="s">
        <v>86</v>
      </c>
      <c r="D23" s="41">
        <f>D12</f>
        <v>93.967476955999999</v>
      </c>
      <c r="E23" s="41">
        <f t="shared" si="4"/>
        <v>93.967476955999999</v>
      </c>
      <c r="F23" s="41">
        <f t="shared" si="5"/>
        <v>93.967476955999999</v>
      </c>
      <c r="G23" s="26" t="s">
        <v>0</v>
      </c>
    </row>
    <row r="24" spans="1:9" x14ac:dyDescent="0.2">
      <c r="A24" s="45" t="s">
        <v>104</v>
      </c>
      <c r="B24" s="26" t="s">
        <v>90</v>
      </c>
      <c r="C24" s="25" t="s">
        <v>86</v>
      </c>
      <c r="D24" s="41">
        <f>D13</f>
        <v>99.437334701300003</v>
      </c>
      <c r="E24" s="41">
        <f t="shared" si="4"/>
        <v>99.437334701300003</v>
      </c>
      <c r="F24" s="41">
        <f t="shared" si="5"/>
        <v>99.437334701300003</v>
      </c>
      <c r="G24" s="26" t="s">
        <v>0</v>
      </c>
    </row>
    <row r="25" spans="1:9" ht="25.5" x14ac:dyDescent="0.2">
      <c r="A25" s="45" t="s">
        <v>105</v>
      </c>
      <c r="B25" s="26" t="s">
        <v>92</v>
      </c>
      <c r="C25" s="25" t="s">
        <v>58</v>
      </c>
      <c r="D25" s="37">
        <f>Part1_1!L9</f>
        <v>75</v>
      </c>
      <c r="E25" s="37">
        <f>Part1_1!N9</f>
        <v>75</v>
      </c>
      <c r="F25" s="37">
        <f>Part1_1!P9</f>
        <v>75</v>
      </c>
      <c r="G25" s="26" t="s">
        <v>0</v>
      </c>
    </row>
    <row r="26" spans="1:9" ht="25.5" x14ac:dyDescent="0.2">
      <c r="A26" s="45" t="s">
        <v>106</v>
      </c>
      <c r="B26" s="26" t="s">
        <v>94</v>
      </c>
      <c r="C26" s="25" t="s">
        <v>77</v>
      </c>
      <c r="D26" s="37">
        <f>D15</f>
        <v>139280.10999999999</v>
      </c>
      <c r="E26" s="37">
        <f>D26</f>
        <v>139280.10999999999</v>
      </c>
      <c r="F26" s="37">
        <f>D26</f>
        <v>139280.10999999999</v>
      </c>
      <c r="G26" s="26" t="s">
        <v>0</v>
      </c>
    </row>
    <row r="27" spans="1:9" ht="25.5" x14ac:dyDescent="0.2">
      <c r="A27" s="45" t="s">
        <v>133</v>
      </c>
      <c r="B27" s="26" t="s">
        <v>96</v>
      </c>
      <c r="C27" s="25" t="s">
        <v>58</v>
      </c>
      <c r="D27" s="37">
        <f>D25</f>
        <v>75</v>
      </c>
      <c r="E27" s="37">
        <f>D27</f>
        <v>75</v>
      </c>
      <c r="F27" s="37">
        <f>D27</f>
        <v>75</v>
      </c>
      <c r="G27" s="26" t="s">
        <v>0</v>
      </c>
    </row>
    <row r="28" spans="1:9" ht="15.75" x14ac:dyDescent="0.2">
      <c r="A28" s="45" t="s">
        <v>194</v>
      </c>
      <c r="B28" s="35" t="s">
        <v>174</v>
      </c>
      <c r="C28" s="68" t="s">
        <v>0</v>
      </c>
      <c r="D28" s="37"/>
      <c r="E28" s="37"/>
      <c r="F28" s="37"/>
      <c r="G28" s="52"/>
      <c r="I28" s="70"/>
    </row>
    <row r="29" spans="1:9" x14ac:dyDescent="0.2">
      <c r="A29" s="155" t="s">
        <v>195</v>
      </c>
      <c r="B29" s="101" t="s">
        <v>278</v>
      </c>
      <c r="C29" s="67" t="s">
        <v>0</v>
      </c>
      <c r="D29" s="37"/>
      <c r="E29" s="37"/>
      <c r="F29" s="37"/>
      <c r="G29" s="52"/>
    </row>
    <row r="30" spans="1:9" ht="38.25" x14ac:dyDescent="0.2">
      <c r="A30" s="45" t="s">
        <v>196</v>
      </c>
      <c r="B30" s="67" t="s">
        <v>131</v>
      </c>
      <c r="C30" s="69" t="s">
        <v>77</v>
      </c>
      <c r="D30" s="37">
        <f>D31*D36-D37*D38</f>
        <v>389268.30000000005</v>
      </c>
      <c r="E30" s="37">
        <f>D30</f>
        <v>389268.30000000005</v>
      </c>
      <c r="F30" s="37">
        <f>D30</f>
        <v>389268.30000000005</v>
      </c>
      <c r="G30" s="21" t="s">
        <v>157</v>
      </c>
    </row>
    <row r="31" spans="1:9" ht="38.25" x14ac:dyDescent="0.2">
      <c r="A31" s="45" t="s">
        <v>197</v>
      </c>
      <c r="B31" s="67" t="s">
        <v>81</v>
      </c>
      <c r="C31" s="69" t="s">
        <v>77</v>
      </c>
      <c r="D31" s="37">
        <f>ROUND((D32*(D33/100*D34/100*D35/100)),2)</f>
        <v>38926.83</v>
      </c>
      <c r="E31" s="37">
        <f t="shared" ref="E31:F31" si="6">ROUND((E32*(E33/100*E34/100*E35/100)),2)</f>
        <v>38926.83</v>
      </c>
      <c r="F31" s="37">
        <f t="shared" si="6"/>
        <v>38926.83</v>
      </c>
      <c r="G31" s="21" t="s">
        <v>158</v>
      </c>
    </row>
    <row r="32" spans="1:9" x14ac:dyDescent="0.2">
      <c r="A32" s="45" t="s">
        <v>142</v>
      </c>
      <c r="B32" s="67" t="s">
        <v>83</v>
      </c>
      <c r="C32" s="69" t="s">
        <v>77</v>
      </c>
      <c r="D32" s="37">
        <v>72678.880000000005</v>
      </c>
      <c r="E32" s="37">
        <f>D32</f>
        <v>72678.880000000005</v>
      </c>
      <c r="F32" s="37">
        <f>D32</f>
        <v>72678.880000000005</v>
      </c>
      <c r="G32" s="52" t="s">
        <v>0</v>
      </c>
    </row>
    <row r="33" spans="1:7" x14ac:dyDescent="0.2">
      <c r="A33" s="45" t="s">
        <v>143</v>
      </c>
      <c r="B33" s="67" t="s">
        <v>85</v>
      </c>
      <c r="C33" s="69" t="s">
        <v>86</v>
      </c>
      <c r="D33" s="40">
        <v>100</v>
      </c>
      <c r="E33" s="40">
        <f>D33</f>
        <v>100</v>
      </c>
      <c r="F33" s="40">
        <f>D33</f>
        <v>100</v>
      </c>
      <c r="G33" s="52" t="s">
        <v>0</v>
      </c>
    </row>
    <row r="34" spans="1:7" x14ac:dyDescent="0.2">
      <c r="A34" s="45" t="s">
        <v>144</v>
      </c>
      <c r="B34" s="67" t="s">
        <v>88</v>
      </c>
      <c r="C34" s="69" t="s">
        <v>86</v>
      </c>
      <c r="D34" s="41">
        <v>1.2144946351000001</v>
      </c>
      <c r="E34" s="41">
        <f t="shared" ref="E34:E35" si="7">D34</f>
        <v>1.2144946351000001</v>
      </c>
      <c r="F34" s="41">
        <f t="shared" ref="F34:F35" si="8">D34</f>
        <v>1.2144946351000001</v>
      </c>
      <c r="G34" s="52" t="s">
        <v>0</v>
      </c>
    </row>
    <row r="35" spans="1:7" x14ac:dyDescent="0.2">
      <c r="A35" s="45" t="s">
        <v>145</v>
      </c>
      <c r="B35" s="67" t="s">
        <v>90</v>
      </c>
      <c r="C35" s="69" t="s">
        <v>86</v>
      </c>
      <c r="D35" s="41">
        <v>4410.0672449318999</v>
      </c>
      <c r="E35" s="41">
        <f t="shared" si="7"/>
        <v>4410.0672449318999</v>
      </c>
      <c r="F35" s="41">
        <f t="shared" si="8"/>
        <v>4410.0672449318999</v>
      </c>
      <c r="G35" s="52" t="s">
        <v>0</v>
      </c>
    </row>
    <row r="36" spans="1:7" ht="25.5" x14ac:dyDescent="0.2">
      <c r="A36" s="45" t="s">
        <v>198</v>
      </c>
      <c r="B36" s="67" t="s">
        <v>92</v>
      </c>
      <c r="C36" s="69" t="s">
        <v>58</v>
      </c>
      <c r="D36" s="37">
        <f>Part1_1!L10</f>
        <v>10</v>
      </c>
      <c r="E36" s="37">
        <f>D36</f>
        <v>10</v>
      </c>
      <c r="F36" s="37">
        <f>D36</f>
        <v>10</v>
      </c>
      <c r="G36" s="52" t="s">
        <v>0</v>
      </c>
    </row>
    <row r="37" spans="1:7" ht="25.5" x14ac:dyDescent="0.2">
      <c r="A37" s="72" t="s">
        <v>199</v>
      </c>
      <c r="B37" s="67" t="s">
        <v>94</v>
      </c>
      <c r="C37" s="69" t="s">
        <v>77</v>
      </c>
      <c r="D37" s="37">
        <v>0</v>
      </c>
      <c r="E37" s="37">
        <f>D37</f>
        <v>0</v>
      </c>
      <c r="F37" s="37">
        <f>E37</f>
        <v>0</v>
      </c>
      <c r="G37" s="52" t="s">
        <v>0</v>
      </c>
    </row>
    <row r="38" spans="1:7" ht="25.5" x14ac:dyDescent="0.2">
      <c r="A38" s="72" t="s">
        <v>200</v>
      </c>
      <c r="B38" s="67" t="s">
        <v>96</v>
      </c>
      <c r="C38" s="69" t="s">
        <v>58</v>
      </c>
      <c r="D38" s="37">
        <f>D36</f>
        <v>10</v>
      </c>
      <c r="E38" s="37">
        <f>D38</f>
        <v>10</v>
      </c>
      <c r="F38" s="37">
        <f>D38</f>
        <v>10</v>
      </c>
      <c r="G38" s="52" t="s">
        <v>0</v>
      </c>
    </row>
    <row r="39" spans="1:7" ht="15.75" x14ac:dyDescent="0.2">
      <c r="A39" s="73" t="s">
        <v>201</v>
      </c>
      <c r="B39" s="35" t="s">
        <v>276</v>
      </c>
      <c r="C39" s="74" t="s">
        <v>0</v>
      </c>
      <c r="D39" s="37"/>
      <c r="E39" s="37"/>
      <c r="F39" s="37"/>
      <c r="G39" s="52"/>
    </row>
    <row r="40" spans="1:7" x14ac:dyDescent="0.2">
      <c r="A40" s="156" t="s">
        <v>202</v>
      </c>
      <c r="B40" s="102" t="s">
        <v>278</v>
      </c>
      <c r="C40" s="75" t="s">
        <v>0</v>
      </c>
      <c r="D40" s="37"/>
      <c r="E40" s="37"/>
      <c r="F40" s="37"/>
      <c r="G40" s="52"/>
    </row>
    <row r="41" spans="1:7" ht="38.25" x14ac:dyDescent="0.2">
      <c r="A41" s="73" t="s">
        <v>203</v>
      </c>
      <c r="B41" s="75" t="s">
        <v>131</v>
      </c>
      <c r="C41" s="76" t="s">
        <v>77</v>
      </c>
      <c r="D41" s="37">
        <f>D42*D47-D48*D49</f>
        <v>500649.6</v>
      </c>
      <c r="E41" s="37">
        <f>D41</f>
        <v>500649.6</v>
      </c>
      <c r="F41" s="37">
        <f>D41</f>
        <v>500649.6</v>
      </c>
      <c r="G41" s="21" t="s">
        <v>212</v>
      </c>
    </row>
    <row r="42" spans="1:7" ht="38.25" x14ac:dyDescent="0.2">
      <c r="A42" s="73" t="s">
        <v>204</v>
      </c>
      <c r="B42" s="75" t="s">
        <v>81</v>
      </c>
      <c r="C42" s="76" t="s">
        <v>77</v>
      </c>
      <c r="D42" s="37">
        <f>ROUND((D43*(D44/100*D45/100*D46/100)),2)</f>
        <v>50064.959999999999</v>
      </c>
      <c r="E42" s="37">
        <f t="shared" ref="E42:F42" si="9">ROUND((E43*(E44/100*E45/100*E46/100)),2)</f>
        <v>50064.959999999999</v>
      </c>
      <c r="F42" s="37">
        <f t="shared" si="9"/>
        <v>50064.959999999999</v>
      </c>
      <c r="G42" s="21" t="s">
        <v>213</v>
      </c>
    </row>
    <row r="43" spans="1:7" x14ac:dyDescent="0.2">
      <c r="A43" s="73" t="s">
        <v>205</v>
      </c>
      <c r="B43" s="75" t="s">
        <v>83</v>
      </c>
      <c r="C43" s="76" t="s">
        <v>77</v>
      </c>
      <c r="D43" s="37">
        <v>13881.78</v>
      </c>
      <c r="E43" s="37">
        <f>D43</f>
        <v>13881.78</v>
      </c>
      <c r="F43" s="37">
        <f>D43</f>
        <v>13881.78</v>
      </c>
      <c r="G43" s="52" t="s">
        <v>0</v>
      </c>
    </row>
    <row r="44" spans="1:7" x14ac:dyDescent="0.2">
      <c r="A44" s="73" t="s">
        <v>206</v>
      </c>
      <c r="B44" s="75" t="s">
        <v>85</v>
      </c>
      <c r="C44" s="76" t="s">
        <v>86</v>
      </c>
      <c r="D44" s="40">
        <v>100</v>
      </c>
      <c r="E44" s="40">
        <f>D44</f>
        <v>100</v>
      </c>
      <c r="F44" s="40">
        <f>D44</f>
        <v>100</v>
      </c>
      <c r="G44" s="52" t="s">
        <v>0</v>
      </c>
    </row>
    <row r="45" spans="1:7" x14ac:dyDescent="0.2">
      <c r="A45" s="73" t="s">
        <v>207</v>
      </c>
      <c r="B45" s="75" t="s">
        <v>88</v>
      </c>
      <c r="C45" s="76" t="s">
        <v>86</v>
      </c>
      <c r="D45" s="41">
        <v>375.6697415607</v>
      </c>
      <c r="E45" s="41">
        <f t="shared" ref="E45:E46" si="10">D45</f>
        <v>375.6697415607</v>
      </c>
      <c r="F45" s="41">
        <f t="shared" ref="F45:F46" si="11">D45</f>
        <v>375.6697415607</v>
      </c>
      <c r="G45" s="52" t="s">
        <v>0</v>
      </c>
    </row>
    <row r="46" spans="1:7" x14ac:dyDescent="0.2">
      <c r="A46" s="73" t="s">
        <v>208</v>
      </c>
      <c r="B46" s="75" t="s">
        <v>90</v>
      </c>
      <c r="C46" s="76" t="s">
        <v>86</v>
      </c>
      <c r="D46" s="41">
        <v>96.002490586299999</v>
      </c>
      <c r="E46" s="41">
        <f t="shared" si="10"/>
        <v>96.002490586299999</v>
      </c>
      <c r="F46" s="41">
        <f t="shared" si="11"/>
        <v>96.002490586299999</v>
      </c>
      <c r="G46" s="52" t="s">
        <v>0</v>
      </c>
    </row>
    <row r="47" spans="1:7" ht="25.5" x14ac:dyDescent="0.2">
      <c r="A47" s="73" t="s">
        <v>209</v>
      </c>
      <c r="B47" s="75" t="s">
        <v>92</v>
      </c>
      <c r="C47" s="76" t="s">
        <v>58</v>
      </c>
      <c r="D47" s="37">
        <f>Part1_1!L11</f>
        <v>10</v>
      </c>
      <c r="E47" s="37">
        <f>D47</f>
        <v>10</v>
      </c>
      <c r="F47" s="37">
        <f>E47</f>
        <v>10</v>
      </c>
      <c r="G47" s="52" t="s">
        <v>0</v>
      </c>
    </row>
    <row r="48" spans="1:7" ht="25.5" x14ac:dyDescent="0.2">
      <c r="A48" s="77" t="s">
        <v>210</v>
      </c>
      <c r="B48" s="75" t="s">
        <v>94</v>
      </c>
      <c r="C48" s="76" t="s">
        <v>77</v>
      </c>
      <c r="D48" s="37">
        <v>0</v>
      </c>
      <c r="E48" s="37">
        <f>D48</f>
        <v>0</v>
      </c>
      <c r="F48" s="37">
        <f>E48</f>
        <v>0</v>
      </c>
      <c r="G48" s="52" t="s">
        <v>0</v>
      </c>
    </row>
    <row r="49" spans="1:7" ht="25.5" x14ac:dyDescent="0.2">
      <c r="A49" s="77" t="s">
        <v>211</v>
      </c>
      <c r="B49" s="75" t="s">
        <v>96</v>
      </c>
      <c r="C49" s="76" t="s">
        <v>58</v>
      </c>
      <c r="D49" s="37">
        <f>D47</f>
        <v>10</v>
      </c>
      <c r="E49" s="37">
        <f>D49</f>
        <v>10</v>
      </c>
      <c r="F49" s="37">
        <f>D49</f>
        <v>10</v>
      </c>
      <c r="G49" s="52" t="s">
        <v>0</v>
      </c>
    </row>
    <row r="50" spans="1:7" ht="15.75" x14ac:dyDescent="0.2">
      <c r="A50" s="82" t="s">
        <v>214</v>
      </c>
      <c r="B50" s="35" t="s">
        <v>187</v>
      </c>
      <c r="C50" s="83" t="s">
        <v>0</v>
      </c>
      <c r="D50" s="37"/>
      <c r="E50" s="37"/>
      <c r="F50" s="37"/>
      <c r="G50" s="52"/>
    </row>
    <row r="51" spans="1:7" x14ac:dyDescent="0.2">
      <c r="A51" s="157" t="s">
        <v>215</v>
      </c>
      <c r="B51" s="103" t="s">
        <v>278</v>
      </c>
      <c r="C51" s="84" t="s">
        <v>0</v>
      </c>
      <c r="D51" s="37"/>
      <c r="E51" s="37"/>
      <c r="F51" s="37"/>
      <c r="G51" s="52"/>
    </row>
    <row r="52" spans="1:7" ht="38.25" x14ac:dyDescent="0.2">
      <c r="A52" s="82" t="s">
        <v>216</v>
      </c>
      <c r="B52" s="84" t="s">
        <v>131</v>
      </c>
      <c r="C52" s="85" t="s">
        <v>77</v>
      </c>
      <c r="D52" s="37">
        <f>D53*D58-D59*D60</f>
        <v>15614.5</v>
      </c>
      <c r="E52" s="37">
        <f t="shared" ref="E52:F52" si="12">E53*E58-E59*E60</f>
        <v>15614.5</v>
      </c>
      <c r="F52" s="37">
        <f t="shared" si="12"/>
        <v>15614.5</v>
      </c>
      <c r="G52" s="21" t="s">
        <v>225</v>
      </c>
    </row>
    <row r="53" spans="1:7" ht="38.25" x14ac:dyDescent="0.2">
      <c r="A53" s="82" t="s">
        <v>217</v>
      </c>
      <c r="B53" s="84" t="s">
        <v>81</v>
      </c>
      <c r="C53" s="85" t="s">
        <v>77</v>
      </c>
      <c r="D53" s="37">
        <f>ROUND((D54*(D55/100*D56/100*D57/100)),2)</f>
        <v>1561.45</v>
      </c>
      <c r="E53" s="37">
        <f t="shared" ref="E53:F53" si="13">ROUND((E54*(E55/100*E56/100*E57/100)),2)</f>
        <v>1561.45</v>
      </c>
      <c r="F53" s="37">
        <f t="shared" si="13"/>
        <v>1561.45</v>
      </c>
      <c r="G53" s="21" t="s">
        <v>226</v>
      </c>
    </row>
    <row r="54" spans="1:7" x14ac:dyDescent="0.2">
      <c r="A54" s="82" t="s">
        <v>218</v>
      </c>
      <c r="B54" s="84" t="s">
        <v>83</v>
      </c>
      <c r="C54" s="85" t="s">
        <v>77</v>
      </c>
      <c r="D54" s="37">
        <v>11325.41</v>
      </c>
      <c r="E54" s="37">
        <f>D54</f>
        <v>11325.41</v>
      </c>
      <c r="F54" s="37">
        <f>E54</f>
        <v>11325.41</v>
      </c>
      <c r="G54" s="52" t="s">
        <v>0</v>
      </c>
    </row>
    <row r="55" spans="1:7" x14ac:dyDescent="0.2">
      <c r="A55" s="82" t="s">
        <v>219</v>
      </c>
      <c r="B55" s="84" t="s">
        <v>85</v>
      </c>
      <c r="C55" s="85" t="s">
        <v>86</v>
      </c>
      <c r="D55" s="40">
        <v>100</v>
      </c>
      <c r="E55" s="40">
        <v>100</v>
      </c>
      <c r="F55" s="40">
        <v>100</v>
      </c>
      <c r="G55" s="52" t="s">
        <v>0</v>
      </c>
    </row>
    <row r="56" spans="1:7" x14ac:dyDescent="0.2">
      <c r="A56" s="82" t="s">
        <v>220</v>
      </c>
      <c r="B56" s="84" t="s">
        <v>88</v>
      </c>
      <c r="C56" s="85" t="s">
        <v>86</v>
      </c>
      <c r="D56" s="41">
        <v>13.939874364</v>
      </c>
      <c r="E56" s="41">
        <f t="shared" ref="E56:F58" si="14">D56</f>
        <v>13.939874364</v>
      </c>
      <c r="F56" s="41">
        <f t="shared" si="14"/>
        <v>13.939874364</v>
      </c>
      <c r="G56" s="52" t="s">
        <v>0</v>
      </c>
    </row>
    <row r="57" spans="1:7" x14ac:dyDescent="0.2">
      <c r="A57" s="82" t="s">
        <v>221</v>
      </c>
      <c r="B57" s="84" t="s">
        <v>90</v>
      </c>
      <c r="C57" s="85" t="s">
        <v>86</v>
      </c>
      <c r="D57" s="41">
        <v>98.904326338199994</v>
      </c>
      <c r="E57" s="41">
        <f t="shared" si="14"/>
        <v>98.904326338199994</v>
      </c>
      <c r="F57" s="41">
        <f t="shared" si="14"/>
        <v>98.904326338199994</v>
      </c>
      <c r="G57" s="52" t="s">
        <v>0</v>
      </c>
    </row>
    <row r="58" spans="1:7" ht="25.5" x14ac:dyDescent="0.2">
      <c r="A58" s="82" t="s">
        <v>222</v>
      </c>
      <c r="B58" s="84" t="s">
        <v>92</v>
      </c>
      <c r="C58" s="85" t="s">
        <v>58</v>
      </c>
      <c r="D58" s="37">
        <f>Part1_1!L12</f>
        <v>10</v>
      </c>
      <c r="E58" s="37">
        <f t="shared" si="14"/>
        <v>10</v>
      </c>
      <c r="F58" s="37">
        <f t="shared" si="14"/>
        <v>10</v>
      </c>
      <c r="G58" s="52" t="s">
        <v>0</v>
      </c>
    </row>
    <row r="59" spans="1:7" ht="25.5" x14ac:dyDescent="0.2">
      <c r="A59" s="86" t="s">
        <v>223</v>
      </c>
      <c r="B59" s="84" t="s">
        <v>94</v>
      </c>
      <c r="C59" s="85" t="s">
        <v>77</v>
      </c>
      <c r="D59" s="37">
        <v>0</v>
      </c>
      <c r="E59" s="37">
        <v>0</v>
      </c>
      <c r="F59" s="37">
        <v>0</v>
      </c>
      <c r="G59" s="52" t="s">
        <v>0</v>
      </c>
    </row>
    <row r="60" spans="1:7" ht="25.5" x14ac:dyDescent="0.2">
      <c r="A60" s="86" t="s">
        <v>224</v>
      </c>
      <c r="B60" s="84" t="s">
        <v>96</v>
      </c>
      <c r="C60" s="85" t="s">
        <v>58</v>
      </c>
      <c r="D60" s="37">
        <f>D58</f>
        <v>10</v>
      </c>
      <c r="E60" s="37">
        <f t="shared" ref="E60:F60" si="15">E58</f>
        <v>10</v>
      </c>
      <c r="F60" s="37">
        <f t="shared" si="15"/>
        <v>10</v>
      </c>
      <c r="G60" s="52" t="s">
        <v>0</v>
      </c>
    </row>
    <row r="61" spans="1:7" ht="15.75" x14ac:dyDescent="0.2">
      <c r="A61" s="87" t="s">
        <v>227</v>
      </c>
      <c r="B61" s="35" t="s">
        <v>185</v>
      </c>
      <c r="C61" s="80"/>
      <c r="D61" s="37"/>
      <c r="E61" s="37"/>
      <c r="F61" s="37"/>
      <c r="G61" s="52"/>
    </row>
    <row r="62" spans="1:7" x14ac:dyDescent="0.2">
      <c r="A62" s="158" t="s">
        <v>228</v>
      </c>
      <c r="B62" s="104" t="s">
        <v>278</v>
      </c>
      <c r="C62" s="79" t="s">
        <v>0</v>
      </c>
      <c r="D62" s="37"/>
      <c r="E62" s="37"/>
      <c r="F62" s="37"/>
      <c r="G62" s="52"/>
    </row>
    <row r="63" spans="1:7" ht="38.25" x14ac:dyDescent="0.2">
      <c r="A63" s="78" t="s">
        <v>229</v>
      </c>
      <c r="B63" s="79" t="s">
        <v>131</v>
      </c>
      <c r="C63" s="80" t="s">
        <v>77</v>
      </c>
      <c r="D63" s="37">
        <f>D64*D69-D70*D71</f>
        <v>25567.5</v>
      </c>
      <c r="E63" s="37">
        <f t="shared" ref="E63:F63" si="16">E64*E69-E70*E71</f>
        <v>25567.5</v>
      </c>
      <c r="F63" s="37">
        <f t="shared" si="16"/>
        <v>25567.5</v>
      </c>
      <c r="G63" s="21" t="s">
        <v>238</v>
      </c>
    </row>
    <row r="64" spans="1:7" ht="38.25" x14ac:dyDescent="0.2">
      <c r="A64" s="78" t="s">
        <v>230</v>
      </c>
      <c r="B64" s="79" t="s">
        <v>81</v>
      </c>
      <c r="C64" s="80" t="s">
        <v>77</v>
      </c>
      <c r="D64" s="37">
        <f>ROUND((D65*(D66/100*D67/100*D68/100)),2)</f>
        <v>2556.75</v>
      </c>
      <c r="E64" s="37">
        <f t="shared" ref="E64:F64" si="17">ROUND((E65*(E66/100*E67/100*E68/100)),2)</f>
        <v>2556.75</v>
      </c>
      <c r="F64" s="37">
        <f t="shared" si="17"/>
        <v>2556.75</v>
      </c>
      <c r="G64" s="21" t="s">
        <v>239</v>
      </c>
    </row>
    <row r="65" spans="1:7" x14ac:dyDescent="0.2">
      <c r="A65" s="78" t="s">
        <v>231</v>
      </c>
      <c r="B65" s="79" t="s">
        <v>83</v>
      </c>
      <c r="C65" s="80" t="s">
        <v>77</v>
      </c>
      <c r="D65" s="37">
        <v>17523.849999999999</v>
      </c>
      <c r="E65" s="37">
        <f>D65</f>
        <v>17523.849999999999</v>
      </c>
      <c r="F65" s="37">
        <f>E65</f>
        <v>17523.849999999999</v>
      </c>
      <c r="G65" s="52" t="s">
        <v>0</v>
      </c>
    </row>
    <row r="66" spans="1:7" x14ac:dyDescent="0.2">
      <c r="A66" s="78" t="s">
        <v>232</v>
      </c>
      <c r="B66" s="79" t="s">
        <v>85</v>
      </c>
      <c r="C66" s="80" t="s">
        <v>86</v>
      </c>
      <c r="D66" s="40">
        <v>100</v>
      </c>
      <c r="E66" s="40">
        <v>100</v>
      </c>
      <c r="F66" s="40">
        <v>100</v>
      </c>
      <c r="G66" s="52" t="s">
        <v>0</v>
      </c>
    </row>
    <row r="67" spans="1:7" x14ac:dyDescent="0.2">
      <c r="A67" s="78" t="s">
        <v>233</v>
      </c>
      <c r="B67" s="79" t="s">
        <v>88</v>
      </c>
      <c r="C67" s="80" t="s">
        <v>86</v>
      </c>
      <c r="D67" s="41">
        <v>14.990493385300001</v>
      </c>
      <c r="E67" s="41">
        <f t="shared" ref="E67:F69" si="18">D67</f>
        <v>14.990493385300001</v>
      </c>
      <c r="F67" s="41">
        <f t="shared" si="18"/>
        <v>14.990493385300001</v>
      </c>
      <c r="G67" s="52" t="s">
        <v>0</v>
      </c>
    </row>
    <row r="68" spans="1:7" x14ac:dyDescent="0.2">
      <c r="A68" s="78" t="s">
        <v>234</v>
      </c>
      <c r="B68" s="79" t="s">
        <v>90</v>
      </c>
      <c r="C68" s="80" t="s">
        <v>86</v>
      </c>
      <c r="D68" s="41">
        <v>97.329123074799995</v>
      </c>
      <c r="E68" s="41">
        <f t="shared" si="18"/>
        <v>97.329123074799995</v>
      </c>
      <c r="F68" s="41">
        <f t="shared" si="18"/>
        <v>97.329123074799995</v>
      </c>
      <c r="G68" s="52" t="s">
        <v>0</v>
      </c>
    </row>
    <row r="69" spans="1:7" ht="25.5" x14ac:dyDescent="0.2">
      <c r="A69" s="78" t="s">
        <v>235</v>
      </c>
      <c r="B69" s="79" t="s">
        <v>92</v>
      </c>
      <c r="C69" s="80" t="s">
        <v>58</v>
      </c>
      <c r="D69" s="37">
        <f>Part1_1!L13</f>
        <v>10</v>
      </c>
      <c r="E69" s="37">
        <f t="shared" si="18"/>
        <v>10</v>
      </c>
      <c r="F69" s="37">
        <f t="shared" si="18"/>
        <v>10</v>
      </c>
      <c r="G69" s="52" t="s">
        <v>0</v>
      </c>
    </row>
    <row r="70" spans="1:7" ht="25.5" x14ac:dyDescent="0.2">
      <c r="A70" s="81" t="s">
        <v>236</v>
      </c>
      <c r="B70" s="79" t="s">
        <v>94</v>
      </c>
      <c r="C70" s="80" t="s">
        <v>77</v>
      </c>
      <c r="D70" s="37">
        <v>0</v>
      </c>
      <c r="E70" s="37">
        <v>0</v>
      </c>
      <c r="F70" s="37">
        <v>0</v>
      </c>
      <c r="G70" s="52" t="s">
        <v>0</v>
      </c>
    </row>
    <row r="71" spans="1:7" ht="25.5" x14ac:dyDescent="0.2">
      <c r="A71" s="81" t="s">
        <v>237</v>
      </c>
      <c r="B71" s="79" t="s">
        <v>96</v>
      </c>
      <c r="C71" s="80" t="s">
        <v>58</v>
      </c>
      <c r="D71" s="37">
        <f>D69</f>
        <v>10</v>
      </c>
      <c r="E71" s="37">
        <f t="shared" ref="E71:F71" si="19">E69</f>
        <v>10</v>
      </c>
      <c r="F71" s="37">
        <f t="shared" si="19"/>
        <v>10</v>
      </c>
      <c r="G71" s="52" t="s">
        <v>0</v>
      </c>
    </row>
    <row r="72" spans="1:7" ht="15.75" x14ac:dyDescent="0.2">
      <c r="A72" s="93" t="s">
        <v>240</v>
      </c>
      <c r="B72" s="35" t="s">
        <v>277</v>
      </c>
      <c r="C72" s="94"/>
      <c r="D72" s="37"/>
      <c r="E72" s="37"/>
      <c r="F72" s="37"/>
      <c r="G72" s="52"/>
    </row>
    <row r="73" spans="1:7" x14ac:dyDescent="0.2">
      <c r="A73" s="159" t="s">
        <v>241</v>
      </c>
      <c r="B73" s="105" t="s">
        <v>278</v>
      </c>
      <c r="C73" s="95" t="s">
        <v>0</v>
      </c>
      <c r="D73" s="37"/>
      <c r="E73" s="37"/>
      <c r="F73" s="37"/>
      <c r="G73" s="52"/>
    </row>
    <row r="74" spans="1:7" ht="38.25" x14ac:dyDescent="0.2">
      <c r="A74" s="96" t="s">
        <v>242</v>
      </c>
      <c r="B74" s="95" t="s">
        <v>131</v>
      </c>
      <c r="C74" s="94" t="s">
        <v>77</v>
      </c>
      <c r="D74" s="37">
        <f>D75*D80-D81*D82</f>
        <v>7806.4</v>
      </c>
      <c r="E74" s="37">
        <f t="shared" ref="E74" si="20">E75*E80-E81*E82</f>
        <v>7806.4</v>
      </c>
      <c r="F74" s="37">
        <f t="shared" ref="F74" si="21">F75*F80-F81*F82</f>
        <v>7806.4</v>
      </c>
      <c r="G74" s="21" t="s">
        <v>251</v>
      </c>
    </row>
    <row r="75" spans="1:7" ht="38.25" x14ac:dyDescent="0.2">
      <c r="A75" s="96" t="s">
        <v>243</v>
      </c>
      <c r="B75" s="95" t="s">
        <v>81</v>
      </c>
      <c r="C75" s="94" t="s">
        <v>77</v>
      </c>
      <c r="D75" s="37">
        <f>ROUND((D76*(D77/100*D78/100*D79/100)),2)</f>
        <v>780.64</v>
      </c>
      <c r="E75" s="37">
        <f t="shared" ref="E75" si="22">ROUND((E76*(E77/100*E78/100*E79/100)),2)</f>
        <v>780.64</v>
      </c>
      <c r="F75" s="37">
        <f t="shared" ref="F75" si="23">ROUND((F76*(F77/100*F78/100*F79/100)),2)</f>
        <v>780.64</v>
      </c>
      <c r="G75" s="21" t="s">
        <v>252</v>
      </c>
    </row>
    <row r="76" spans="1:7" x14ac:dyDescent="0.2">
      <c r="A76" s="96" t="s">
        <v>244</v>
      </c>
      <c r="B76" s="95" t="s">
        <v>83</v>
      </c>
      <c r="C76" s="94" t="s">
        <v>77</v>
      </c>
      <c r="D76" s="37">
        <v>1728.31</v>
      </c>
      <c r="E76" s="37">
        <f>D76</f>
        <v>1728.31</v>
      </c>
      <c r="F76" s="37">
        <f>E76</f>
        <v>1728.31</v>
      </c>
      <c r="G76" s="52" t="s">
        <v>0</v>
      </c>
    </row>
    <row r="77" spans="1:7" x14ac:dyDescent="0.2">
      <c r="A77" s="96" t="s">
        <v>245</v>
      </c>
      <c r="B77" s="95" t="s">
        <v>85</v>
      </c>
      <c r="C77" s="94" t="s">
        <v>86</v>
      </c>
      <c r="D77" s="40">
        <v>100</v>
      </c>
      <c r="E77" s="40">
        <v>100</v>
      </c>
      <c r="F77" s="40">
        <v>100</v>
      </c>
      <c r="G77" s="52" t="s">
        <v>0</v>
      </c>
    </row>
    <row r="78" spans="1:7" x14ac:dyDescent="0.2">
      <c r="A78" s="96" t="s">
        <v>246</v>
      </c>
      <c r="B78" s="95" t="s">
        <v>88</v>
      </c>
      <c r="C78" s="94" t="s">
        <v>86</v>
      </c>
      <c r="D78" s="41">
        <v>47.158849272200001</v>
      </c>
      <c r="E78" s="41">
        <f t="shared" ref="E78:F80" si="24">D78</f>
        <v>47.158849272200001</v>
      </c>
      <c r="F78" s="41">
        <f t="shared" si="24"/>
        <v>47.158849272200001</v>
      </c>
      <c r="G78" s="52" t="s">
        <v>0</v>
      </c>
    </row>
    <row r="79" spans="1:7" x14ac:dyDescent="0.2">
      <c r="A79" s="96" t="s">
        <v>247</v>
      </c>
      <c r="B79" s="95" t="s">
        <v>90</v>
      </c>
      <c r="C79" s="94" t="s">
        <v>86</v>
      </c>
      <c r="D79" s="41">
        <v>95.778042931900004</v>
      </c>
      <c r="E79" s="41">
        <f t="shared" si="24"/>
        <v>95.778042931900004</v>
      </c>
      <c r="F79" s="41">
        <f t="shared" si="24"/>
        <v>95.778042931900004</v>
      </c>
      <c r="G79" s="52" t="s">
        <v>0</v>
      </c>
    </row>
    <row r="80" spans="1:7" ht="25.5" x14ac:dyDescent="0.2">
      <c r="A80" s="96" t="s">
        <v>248</v>
      </c>
      <c r="B80" s="95" t="s">
        <v>92</v>
      </c>
      <c r="C80" s="94" t="s">
        <v>58</v>
      </c>
      <c r="D80" s="37">
        <f>Part1_1!L14</f>
        <v>10</v>
      </c>
      <c r="E80" s="37">
        <f t="shared" si="24"/>
        <v>10</v>
      </c>
      <c r="F80" s="37">
        <f t="shared" si="24"/>
        <v>10</v>
      </c>
      <c r="G80" s="52" t="s">
        <v>0</v>
      </c>
    </row>
    <row r="81" spans="1:7" ht="25.5" x14ac:dyDescent="0.2">
      <c r="A81" s="97" t="s">
        <v>249</v>
      </c>
      <c r="B81" s="95" t="s">
        <v>94</v>
      </c>
      <c r="C81" s="94" t="s">
        <v>77</v>
      </c>
      <c r="D81" s="37">
        <v>0</v>
      </c>
      <c r="E81" s="37">
        <v>0</v>
      </c>
      <c r="F81" s="37">
        <v>0</v>
      </c>
      <c r="G81" s="52" t="s">
        <v>0</v>
      </c>
    </row>
    <row r="82" spans="1:7" ht="25.5" x14ac:dyDescent="0.2">
      <c r="A82" s="97" t="s">
        <v>250</v>
      </c>
      <c r="B82" s="95" t="s">
        <v>96</v>
      </c>
      <c r="C82" s="94" t="s">
        <v>58</v>
      </c>
      <c r="D82" s="37">
        <f>D80</f>
        <v>10</v>
      </c>
      <c r="E82" s="37">
        <f t="shared" ref="E82:F82" si="25">E80</f>
        <v>10</v>
      </c>
      <c r="F82" s="37">
        <f t="shared" si="25"/>
        <v>10</v>
      </c>
      <c r="G82" s="52" t="s">
        <v>0</v>
      </c>
    </row>
    <row r="83" spans="1:7" ht="15.75" x14ac:dyDescent="0.2">
      <c r="A83" s="88" t="s">
        <v>253</v>
      </c>
      <c r="B83" s="35" t="s">
        <v>186</v>
      </c>
      <c r="C83" s="89"/>
      <c r="D83" s="37"/>
      <c r="E83" s="37"/>
      <c r="F83" s="37"/>
      <c r="G83" s="52"/>
    </row>
    <row r="84" spans="1:7" x14ac:dyDescent="0.2">
      <c r="A84" s="160" t="s">
        <v>254</v>
      </c>
      <c r="B84" s="106" t="s">
        <v>278</v>
      </c>
      <c r="C84" s="90" t="s">
        <v>0</v>
      </c>
      <c r="D84" s="37"/>
      <c r="E84" s="37"/>
      <c r="F84" s="37"/>
      <c r="G84" s="52"/>
    </row>
    <row r="85" spans="1:7" ht="38.25" x14ac:dyDescent="0.2">
      <c r="A85" s="91" t="s">
        <v>255</v>
      </c>
      <c r="B85" s="90" t="s">
        <v>131</v>
      </c>
      <c r="C85" s="89" t="s">
        <v>77</v>
      </c>
      <c r="D85" s="37">
        <f>D86*D91-D92*D93</f>
        <v>464902.69999999995</v>
      </c>
      <c r="E85" s="37">
        <f t="shared" ref="E85" si="26">E86*E91-E92*E93</f>
        <v>464902.69999999995</v>
      </c>
      <c r="F85" s="37">
        <f t="shared" ref="F85" si="27">F86*F91-F92*F93</f>
        <v>464902.69999999995</v>
      </c>
      <c r="G85" s="21" t="s">
        <v>264</v>
      </c>
    </row>
    <row r="86" spans="1:7" ht="38.25" x14ac:dyDescent="0.2">
      <c r="A86" s="91" t="s">
        <v>256</v>
      </c>
      <c r="B86" s="90" t="s">
        <v>81</v>
      </c>
      <c r="C86" s="89" t="s">
        <v>77</v>
      </c>
      <c r="D86" s="37">
        <f>ROUND((D87*(D88/100*D89/100*D90/100)),2)</f>
        <v>46490.27</v>
      </c>
      <c r="E86" s="37">
        <f t="shared" ref="E86" si="28">ROUND((E87*(E88/100*E89/100*E90/100)),2)</f>
        <v>46490.27</v>
      </c>
      <c r="F86" s="37">
        <f t="shared" ref="F86" si="29">ROUND((F87*(F88/100*F89/100*F90/100)),2)</f>
        <v>46490.27</v>
      </c>
      <c r="G86" s="21" t="s">
        <v>265</v>
      </c>
    </row>
    <row r="87" spans="1:7" x14ac:dyDescent="0.2">
      <c r="A87" s="91" t="s">
        <v>257</v>
      </c>
      <c r="B87" s="90" t="s">
        <v>83</v>
      </c>
      <c r="C87" s="89" t="s">
        <v>77</v>
      </c>
      <c r="D87" s="37">
        <v>5256.89</v>
      </c>
      <c r="E87" s="37">
        <f>D87</f>
        <v>5256.89</v>
      </c>
      <c r="F87" s="37">
        <f>E87</f>
        <v>5256.89</v>
      </c>
      <c r="G87" s="52" t="s">
        <v>0</v>
      </c>
    </row>
    <row r="88" spans="1:7" x14ac:dyDescent="0.2">
      <c r="A88" s="91" t="s">
        <v>258</v>
      </c>
      <c r="B88" s="90" t="s">
        <v>85</v>
      </c>
      <c r="C88" s="89" t="s">
        <v>86</v>
      </c>
      <c r="D88" s="41">
        <v>100</v>
      </c>
      <c r="E88" s="41">
        <v>100</v>
      </c>
      <c r="F88" s="41">
        <v>100</v>
      </c>
      <c r="G88" s="52" t="s">
        <v>0</v>
      </c>
    </row>
    <row r="89" spans="1:7" x14ac:dyDescent="0.2">
      <c r="A89" s="91" t="s">
        <v>259</v>
      </c>
      <c r="B89" s="90" t="s">
        <v>88</v>
      </c>
      <c r="C89" s="89" t="s">
        <v>86</v>
      </c>
      <c r="D89" s="41">
        <v>880.26039695919997</v>
      </c>
      <c r="E89" s="41">
        <f>D89</f>
        <v>880.26039695919997</v>
      </c>
      <c r="F89" s="41">
        <f>E89</f>
        <v>880.26039695919997</v>
      </c>
      <c r="G89" s="52" t="s">
        <v>0</v>
      </c>
    </row>
    <row r="90" spans="1:7" x14ac:dyDescent="0.2">
      <c r="A90" s="91" t="s">
        <v>260</v>
      </c>
      <c r="B90" s="90" t="s">
        <v>90</v>
      </c>
      <c r="C90" s="89" t="s">
        <v>86</v>
      </c>
      <c r="D90" s="41">
        <v>100.4666718271</v>
      </c>
      <c r="E90" s="41">
        <f>D90</f>
        <v>100.4666718271</v>
      </c>
      <c r="F90" s="41">
        <f>E90</f>
        <v>100.4666718271</v>
      </c>
      <c r="G90" s="52" t="s">
        <v>0</v>
      </c>
    </row>
    <row r="91" spans="1:7" ht="25.5" x14ac:dyDescent="0.2">
      <c r="A91" s="91" t="s">
        <v>261</v>
      </c>
      <c r="B91" s="90" t="s">
        <v>92</v>
      </c>
      <c r="C91" s="89" t="s">
        <v>58</v>
      </c>
      <c r="D91" s="37">
        <f>Part1_1!L15</f>
        <v>10</v>
      </c>
      <c r="E91" s="37">
        <f>D91</f>
        <v>10</v>
      </c>
      <c r="F91" s="37">
        <f>D91</f>
        <v>10</v>
      </c>
      <c r="G91" s="52" t="s">
        <v>0</v>
      </c>
    </row>
    <row r="92" spans="1:7" ht="25.5" x14ac:dyDescent="0.2">
      <c r="A92" s="92" t="s">
        <v>262</v>
      </c>
      <c r="B92" s="90" t="s">
        <v>94</v>
      </c>
      <c r="C92" s="89" t="s">
        <v>77</v>
      </c>
      <c r="D92" s="37">
        <v>0</v>
      </c>
      <c r="E92" s="37">
        <v>0</v>
      </c>
      <c r="F92" s="37">
        <v>0</v>
      </c>
      <c r="G92" s="52" t="s">
        <v>0</v>
      </c>
    </row>
    <row r="93" spans="1:7" ht="25.5" x14ac:dyDescent="0.2">
      <c r="A93" s="92" t="s">
        <v>263</v>
      </c>
      <c r="B93" s="90" t="s">
        <v>96</v>
      </c>
      <c r="C93" s="89" t="s">
        <v>58</v>
      </c>
      <c r="D93" s="37">
        <f>D91</f>
        <v>10</v>
      </c>
      <c r="E93" s="37">
        <f t="shared" ref="E93:F93" si="30">E91</f>
        <v>10</v>
      </c>
      <c r="F93" s="37">
        <f t="shared" si="30"/>
        <v>10</v>
      </c>
      <c r="G93" s="52" t="s">
        <v>0</v>
      </c>
    </row>
    <row r="94" spans="1:7" ht="15.75" x14ac:dyDescent="0.2">
      <c r="A94" s="148" t="s">
        <v>266</v>
      </c>
      <c r="B94" s="165" t="s">
        <v>289</v>
      </c>
      <c r="C94" s="149"/>
      <c r="D94" s="38"/>
      <c r="E94" s="38"/>
      <c r="F94" s="38"/>
      <c r="G94" s="8" t="s">
        <v>0</v>
      </c>
    </row>
    <row r="95" spans="1:7" x14ac:dyDescent="0.2">
      <c r="A95" s="161" t="s">
        <v>267</v>
      </c>
      <c r="B95" s="150" t="s">
        <v>54</v>
      </c>
      <c r="C95" s="151" t="s">
        <v>0</v>
      </c>
      <c r="D95" s="21" t="s">
        <v>0</v>
      </c>
      <c r="E95" s="21" t="s">
        <v>0</v>
      </c>
      <c r="F95" s="21" t="s">
        <v>0</v>
      </c>
      <c r="G95" s="107" t="s">
        <v>0</v>
      </c>
    </row>
    <row r="96" spans="1:7" ht="25.5" x14ac:dyDescent="0.2">
      <c r="A96" s="152" t="s">
        <v>268</v>
      </c>
      <c r="B96" s="151" t="s">
        <v>131</v>
      </c>
      <c r="C96" s="149" t="s">
        <v>77</v>
      </c>
      <c r="D96" s="37">
        <f>D97*D102-D103*D104</f>
        <v>404124.98</v>
      </c>
      <c r="E96" s="37">
        <f>D96</f>
        <v>404124.98</v>
      </c>
      <c r="F96" s="37">
        <f>D96</f>
        <v>404124.98</v>
      </c>
      <c r="G96" s="21" t="s">
        <v>286</v>
      </c>
    </row>
    <row r="97" spans="1:7" ht="38.25" x14ac:dyDescent="0.2">
      <c r="A97" s="152" t="s">
        <v>283</v>
      </c>
      <c r="B97" s="151" t="s">
        <v>81</v>
      </c>
      <c r="C97" s="149" t="s">
        <v>77</v>
      </c>
      <c r="D97" s="37">
        <f>ROUND((D98*(D99/100*D100/100*D101/100)),2)</f>
        <v>341342.6</v>
      </c>
      <c r="E97" s="37">
        <f t="shared" ref="E97:F97" si="31">ROUND((E98*(E99/100*E100/100*E101/100)),2)</f>
        <v>341342.6</v>
      </c>
      <c r="F97" s="37">
        <f t="shared" si="31"/>
        <v>341342.6</v>
      </c>
      <c r="G97" s="21" t="s">
        <v>287</v>
      </c>
    </row>
    <row r="98" spans="1:7" x14ac:dyDescent="0.2">
      <c r="A98" s="152" t="s">
        <v>269</v>
      </c>
      <c r="B98" s="151" t="s">
        <v>83</v>
      </c>
      <c r="C98" s="149" t="s">
        <v>77</v>
      </c>
      <c r="D98" s="39">
        <f>D10</f>
        <v>365311.59</v>
      </c>
      <c r="E98" s="39">
        <f>D98</f>
        <v>365311.59</v>
      </c>
      <c r="F98" s="39">
        <f>D98</f>
        <v>365311.59</v>
      </c>
      <c r="G98" s="107" t="s">
        <v>0</v>
      </c>
    </row>
    <row r="99" spans="1:7" x14ac:dyDescent="0.2">
      <c r="A99" s="152" t="s">
        <v>270</v>
      </c>
      <c r="B99" s="151" t="s">
        <v>85</v>
      </c>
      <c r="C99" s="149" t="s">
        <v>86</v>
      </c>
      <c r="D99" s="40">
        <v>100</v>
      </c>
      <c r="E99" s="40">
        <f>D99</f>
        <v>100</v>
      </c>
      <c r="F99" s="40">
        <f>D99</f>
        <v>100</v>
      </c>
      <c r="G99" s="107" t="s">
        <v>0</v>
      </c>
    </row>
    <row r="100" spans="1:7" x14ac:dyDescent="0.2">
      <c r="A100" s="152" t="s">
        <v>271</v>
      </c>
      <c r="B100" s="151" t="s">
        <v>88</v>
      </c>
      <c r="C100" s="149" t="s">
        <v>86</v>
      </c>
      <c r="D100" s="41">
        <f>D12</f>
        <v>93.967476955999999</v>
      </c>
      <c r="E100" s="41">
        <f t="shared" ref="E100:E101" si="32">D100</f>
        <v>93.967476955999999</v>
      </c>
      <c r="F100" s="41">
        <f t="shared" ref="F100:F101" si="33">D100</f>
        <v>93.967476955999999</v>
      </c>
      <c r="G100" s="107" t="s">
        <v>0</v>
      </c>
    </row>
    <row r="101" spans="1:7" x14ac:dyDescent="0.2">
      <c r="A101" s="152" t="s">
        <v>272</v>
      </c>
      <c r="B101" s="151" t="s">
        <v>90</v>
      </c>
      <c r="C101" s="149" t="s">
        <v>86</v>
      </c>
      <c r="D101" s="41">
        <f>D13</f>
        <v>99.437334701300003</v>
      </c>
      <c r="E101" s="41">
        <f t="shared" si="32"/>
        <v>99.437334701300003</v>
      </c>
      <c r="F101" s="41">
        <f t="shared" si="33"/>
        <v>99.437334701300003</v>
      </c>
      <c r="G101" s="107" t="s">
        <v>0</v>
      </c>
    </row>
    <row r="102" spans="1:7" ht="25.5" x14ac:dyDescent="0.2">
      <c r="A102" s="152" t="s">
        <v>273</v>
      </c>
      <c r="B102" s="151" t="s">
        <v>92</v>
      </c>
      <c r="C102" s="149" t="s">
        <v>58</v>
      </c>
      <c r="D102" s="37">
        <f>Part1_1!K16</f>
        <v>2</v>
      </c>
      <c r="E102" s="37">
        <f>Part1_1!M16</f>
        <v>2</v>
      </c>
      <c r="F102" s="37">
        <f>Part1_1!M16</f>
        <v>2</v>
      </c>
      <c r="G102" s="107" t="s">
        <v>0</v>
      </c>
    </row>
    <row r="103" spans="1:7" ht="25.5" x14ac:dyDescent="0.2">
      <c r="A103" s="153" t="s">
        <v>274</v>
      </c>
      <c r="B103" s="150" t="s">
        <v>314</v>
      </c>
      <c r="C103" s="149" t="s">
        <v>77</v>
      </c>
      <c r="D103" s="17">
        <f>D15</f>
        <v>139280.10999999999</v>
      </c>
      <c r="E103" s="17">
        <f>D103</f>
        <v>139280.10999999999</v>
      </c>
      <c r="F103" s="17">
        <f>E103</f>
        <v>139280.10999999999</v>
      </c>
      <c r="G103" s="107" t="s">
        <v>0</v>
      </c>
    </row>
    <row r="104" spans="1:7" ht="25.5" x14ac:dyDescent="0.2">
      <c r="A104" s="153" t="s">
        <v>275</v>
      </c>
      <c r="B104" s="151" t="s">
        <v>96</v>
      </c>
      <c r="C104" s="149" t="s">
        <v>58</v>
      </c>
      <c r="D104" s="37">
        <f>D102</f>
        <v>2</v>
      </c>
      <c r="E104" s="37">
        <f>D104</f>
        <v>2</v>
      </c>
      <c r="F104" s="37">
        <f>D104</f>
        <v>2</v>
      </c>
      <c r="G104" s="107" t="s">
        <v>0</v>
      </c>
    </row>
    <row r="105" spans="1:7" ht="15.75" x14ac:dyDescent="0.2">
      <c r="A105" s="154" t="s">
        <v>284</v>
      </c>
      <c r="B105" s="35" t="s">
        <v>165</v>
      </c>
      <c r="C105" s="8" t="s">
        <v>0</v>
      </c>
      <c r="D105" s="38" t="s">
        <v>0</v>
      </c>
      <c r="E105" s="38" t="s">
        <v>0</v>
      </c>
      <c r="F105" s="38" t="s">
        <v>0</v>
      </c>
      <c r="G105" s="8" t="s">
        <v>0</v>
      </c>
    </row>
    <row r="106" spans="1:7" x14ac:dyDescent="0.2">
      <c r="A106" s="72" t="s">
        <v>285</v>
      </c>
      <c r="B106" s="9" t="s">
        <v>130</v>
      </c>
      <c r="C106" s="26" t="s">
        <v>0</v>
      </c>
      <c r="D106" s="21" t="s">
        <v>0</v>
      </c>
      <c r="E106" s="21" t="s">
        <v>0</v>
      </c>
      <c r="F106" s="21" t="s">
        <v>0</v>
      </c>
      <c r="G106" s="26" t="s">
        <v>0</v>
      </c>
    </row>
    <row r="107" spans="1:7" ht="38.25" x14ac:dyDescent="0.2">
      <c r="A107" s="109" t="s">
        <v>288</v>
      </c>
      <c r="B107" s="26" t="s">
        <v>131</v>
      </c>
      <c r="C107" s="25" t="s">
        <v>77</v>
      </c>
      <c r="D107" s="37">
        <f>D108*D113-D114*D115</f>
        <v>92643.540000000008</v>
      </c>
      <c r="E107" s="37">
        <f>D107</f>
        <v>92643.540000000008</v>
      </c>
      <c r="F107" s="37">
        <f>E107</f>
        <v>92643.540000000008</v>
      </c>
      <c r="G107" s="21" t="s">
        <v>307</v>
      </c>
    </row>
    <row r="108" spans="1:7" ht="51" x14ac:dyDescent="0.2">
      <c r="A108" s="45" t="s">
        <v>298</v>
      </c>
      <c r="B108" s="46" t="s">
        <v>81</v>
      </c>
      <c r="C108" s="25" t="s">
        <v>77</v>
      </c>
      <c r="D108" s="42">
        <f>ROUND((D109*(D110/100*D111/100*D112/100)),2)</f>
        <v>261.56</v>
      </c>
      <c r="E108" s="42">
        <f>ROUND((E109*(E110/100*E111/100*E112/100)),2)</f>
        <v>261.56</v>
      </c>
      <c r="F108" s="42">
        <f>ROUND((F109*(F110/100*F111/100*F112/100)),2)</f>
        <v>261.56</v>
      </c>
      <c r="G108" s="164" t="s">
        <v>308</v>
      </c>
    </row>
    <row r="109" spans="1:7" x14ac:dyDescent="0.2">
      <c r="A109" s="45" t="s">
        <v>299</v>
      </c>
      <c r="B109" s="26" t="s">
        <v>83</v>
      </c>
      <c r="C109" s="25" t="s">
        <v>77</v>
      </c>
      <c r="D109" s="37">
        <v>15361.66</v>
      </c>
      <c r="E109" s="37">
        <f>D109</f>
        <v>15361.66</v>
      </c>
      <c r="F109" s="37">
        <f>E109</f>
        <v>15361.66</v>
      </c>
      <c r="G109" s="26" t="s">
        <v>0</v>
      </c>
    </row>
    <row r="110" spans="1:7" x14ac:dyDescent="0.2">
      <c r="A110" s="45" t="s">
        <v>300</v>
      </c>
      <c r="B110" s="26" t="s">
        <v>85</v>
      </c>
      <c r="C110" s="25" t="s">
        <v>86</v>
      </c>
      <c r="D110" s="40">
        <v>100</v>
      </c>
      <c r="E110" s="40">
        <v>100</v>
      </c>
      <c r="F110" s="40">
        <v>100</v>
      </c>
      <c r="G110" s="26" t="s">
        <v>0</v>
      </c>
    </row>
    <row r="111" spans="1:7" x14ac:dyDescent="0.2">
      <c r="A111" s="45" t="s">
        <v>301</v>
      </c>
      <c r="B111" s="26" t="s">
        <v>88</v>
      </c>
      <c r="C111" s="25" t="s">
        <v>86</v>
      </c>
      <c r="D111" s="41">
        <v>1.664172996</v>
      </c>
      <c r="E111" s="41">
        <f>D111</f>
        <v>1.664172996</v>
      </c>
      <c r="F111" s="41">
        <f>D111</f>
        <v>1.664172996</v>
      </c>
      <c r="G111" s="26" t="s">
        <v>0</v>
      </c>
    </row>
    <row r="112" spans="1:7" x14ac:dyDescent="0.2">
      <c r="A112" s="45" t="s">
        <v>302</v>
      </c>
      <c r="B112" s="26" t="s">
        <v>90</v>
      </c>
      <c r="C112" s="25" t="s">
        <v>86</v>
      </c>
      <c r="D112" s="41">
        <v>102.3139165094</v>
      </c>
      <c r="E112" s="41">
        <f>D112</f>
        <v>102.3139165094</v>
      </c>
      <c r="F112" s="41">
        <f>D112</f>
        <v>102.3139165094</v>
      </c>
      <c r="G112" s="26" t="s">
        <v>0</v>
      </c>
    </row>
    <row r="113" spans="1:7" ht="25.5" x14ac:dyDescent="0.2">
      <c r="A113" s="45" t="s">
        <v>303</v>
      </c>
      <c r="B113" s="26" t="s">
        <v>92</v>
      </c>
      <c r="C113" s="25" t="s">
        <v>58</v>
      </c>
      <c r="D113" s="37">
        <f>Part1_1!L17</f>
        <v>506</v>
      </c>
      <c r="E113" s="37">
        <f>Part1_1!N17</f>
        <v>506</v>
      </c>
      <c r="F113" s="37">
        <f>Part1_1!P17</f>
        <v>506</v>
      </c>
      <c r="G113" s="26" t="s">
        <v>0</v>
      </c>
    </row>
    <row r="114" spans="1:7" ht="25.5" x14ac:dyDescent="0.2">
      <c r="A114" s="45" t="s">
        <v>304</v>
      </c>
      <c r="B114" s="26" t="s">
        <v>94</v>
      </c>
      <c r="C114" s="25" t="s">
        <v>77</v>
      </c>
      <c r="D114" s="37">
        <v>78.47</v>
      </c>
      <c r="E114" s="37">
        <f>D114</f>
        <v>78.47</v>
      </c>
      <c r="F114" s="37">
        <f>D114</f>
        <v>78.47</v>
      </c>
      <c r="G114" s="26" t="s">
        <v>0</v>
      </c>
    </row>
    <row r="115" spans="1:7" ht="25.5" x14ac:dyDescent="0.2">
      <c r="A115" s="71" t="s">
        <v>305</v>
      </c>
      <c r="B115" s="26" t="s">
        <v>96</v>
      </c>
      <c r="C115" s="25" t="s">
        <v>58</v>
      </c>
      <c r="D115" s="43">
        <f>D113</f>
        <v>506</v>
      </c>
      <c r="E115" s="43">
        <f>E113</f>
        <v>506</v>
      </c>
      <c r="F115" s="43">
        <f>F113</f>
        <v>506</v>
      </c>
      <c r="G115" s="29" t="s">
        <v>0</v>
      </c>
    </row>
    <row r="116" spans="1:7" ht="25.5" x14ac:dyDescent="0.2">
      <c r="A116" s="45">
        <v>2</v>
      </c>
      <c r="B116" s="26" t="s">
        <v>107</v>
      </c>
      <c r="C116" s="28" t="s">
        <v>77</v>
      </c>
      <c r="D116" s="17">
        <f>8335500-0.48</f>
        <v>8335499.5199999996</v>
      </c>
      <c r="E116" s="17">
        <f>D116</f>
        <v>8335499.5199999996</v>
      </c>
      <c r="F116" s="17">
        <f>D116</f>
        <v>8335499.5199999996</v>
      </c>
      <c r="G116" s="31" t="s">
        <v>0</v>
      </c>
    </row>
    <row r="117" spans="1:7" x14ac:dyDescent="0.2">
      <c r="A117" s="154">
        <v>3</v>
      </c>
      <c r="B117" s="26" t="s">
        <v>108</v>
      </c>
      <c r="C117" s="25" t="s">
        <v>86</v>
      </c>
      <c r="D117" s="44">
        <v>100</v>
      </c>
      <c r="E117" s="44">
        <v>100</v>
      </c>
      <c r="F117" s="44">
        <v>100</v>
      </c>
      <c r="G117" s="30" t="s">
        <v>0</v>
      </c>
    </row>
    <row r="118" spans="1:7" x14ac:dyDescent="0.2">
      <c r="A118" s="20" t="s">
        <v>134</v>
      </c>
      <c r="B118" s="26" t="s">
        <v>109</v>
      </c>
      <c r="C118" s="25" t="s">
        <v>77</v>
      </c>
      <c r="D118" s="33">
        <f>D5+D116</f>
        <v>112075571.99999999</v>
      </c>
      <c r="E118" s="37">
        <f>E5+E116</f>
        <v>112075571.99999999</v>
      </c>
      <c r="F118" s="37">
        <f>F5+F116</f>
        <v>112075571.99999999</v>
      </c>
      <c r="G118" s="26" t="s">
        <v>139</v>
      </c>
    </row>
    <row r="120" spans="1:7" x14ac:dyDescent="0.2">
      <c r="D120" s="32"/>
    </row>
    <row r="122" spans="1:7" x14ac:dyDescent="0.2">
      <c r="C122" s="51"/>
      <c r="D122" s="32"/>
      <c r="E122" s="51"/>
    </row>
    <row r="123" spans="1:7" x14ac:dyDescent="0.2">
      <c r="C123" s="51"/>
      <c r="D123" s="51"/>
      <c r="E123" s="51"/>
    </row>
    <row r="124" spans="1:7" x14ac:dyDescent="0.2">
      <c r="C124" s="51"/>
      <c r="D124" s="51"/>
      <c r="E124" s="51"/>
    </row>
    <row r="125" spans="1:7" x14ac:dyDescent="0.2">
      <c r="C125" s="51"/>
      <c r="D125" s="51"/>
      <c r="E125" s="51"/>
    </row>
  </sheetData>
  <mergeCells count="6">
    <mergeCell ref="A1:G1"/>
    <mergeCell ref="A2:A3"/>
    <mergeCell ref="B2:B3"/>
    <mergeCell ref="C2:C3"/>
    <mergeCell ref="D2:F2"/>
    <mergeCell ref="G2:G3"/>
  </mergeCells>
  <pageMargins left="0.39370078740157483" right="0.39370078740157483" top="0.39370078740157483" bottom="0.59055118110236227" header="0.31496062992125984" footer="0.31496062992125984"/>
  <pageSetup paperSize="9" scale="85" fitToHeight="0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/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5" t="s">
        <v>0</v>
      </c>
    </row>
    <row r="2" spans="1:3" ht="33" customHeight="1" x14ac:dyDescent="0.2">
      <c r="A2" s="190" t="s">
        <v>110</v>
      </c>
      <c r="B2" s="190"/>
      <c r="C2" s="190"/>
    </row>
    <row r="3" spans="1:3" ht="11.45" customHeight="1" x14ac:dyDescent="0.2">
      <c r="A3" s="174" t="s">
        <v>0</v>
      </c>
      <c r="B3" s="174"/>
      <c r="C3" s="174"/>
    </row>
    <row r="4" spans="1:3" ht="21.6" customHeight="1" x14ac:dyDescent="0.2">
      <c r="A4" s="174" t="s">
        <v>111</v>
      </c>
      <c r="B4" s="174"/>
      <c r="C4" s="174"/>
    </row>
    <row r="5" spans="1:3" ht="21.6" customHeight="1" x14ac:dyDescent="0.2">
      <c r="A5" s="6" t="s">
        <v>69</v>
      </c>
      <c r="B5" s="6" t="s">
        <v>112</v>
      </c>
      <c r="C5" s="6" t="s">
        <v>113</v>
      </c>
    </row>
    <row r="6" spans="1:3" ht="12.75" customHeight="1" x14ac:dyDescent="0.2">
      <c r="A6" s="6" t="s">
        <v>35</v>
      </c>
      <c r="B6" s="7" t="s">
        <v>114</v>
      </c>
      <c r="C6" s="7" t="s">
        <v>115</v>
      </c>
    </row>
    <row r="7" spans="1:3" ht="12.75" customHeight="1" x14ac:dyDescent="0.2">
      <c r="A7" s="6" t="s">
        <v>36</v>
      </c>
      <c r="B7" s="7" t="s">
        <v>116</v>
      </c>
      <c r="C7" s="7" t="s">
        <v>117</v>
      </c>
    </row>
    <row r="8" spans="1:3" ht="11.45" customHeight="1" x14ac:dyDescent="0.2">
      <c r="A8" s="174" t="s">
        <v>0</v>
      </c>
      <c r="B8" s="174"/>
      <c r="C8" s="174"/>
    </row>
    <row r="9" spans="1:3" ht="21.6" customHeight="1" x14ac:dyDescent="0.2">
      <c r="A9" s="191" t="s">
        <v>118</v>
      </c>
      <c r="B9" s="191"/>
      <c r="C9" s="191"/>
    </row>
    <row r="10" spans="1:3" ht="12.75" customHeight="1" x14ac:dyDescent="0.2">
      <c r="A10" s="6" t="s">
        <v>35</v>
      </c>
      <c r="B10" s="193" t="s">
        <v>119</v>
      </c>
      <c r="C10" s="193"/>
    </row>
    <row r="11" spans="1:3" ht="12.75" customHeight="1" x14ac:dyDescent="0.2">
      <c r="A11" s="6" t="s">
        <v>36</v>
      </c>
      <c r="B11" s="193" t="s">
        <v>120</v>
      </c>
      <c r="C11" s="193"/>
    </row>
    <row r="12" spans="1:3" ht="11.45" customHeight="1" x14ac:dyDescent="0.2">
      <c r="A12" s="174" t="s">
        <v>0</v>
      </c>
      <c r="B12" s="174"/>
      <c r="C12" s="174"/>
    </row>
    <row r="13" spans="1:3" ht="21.6" customHeight="1" x14ac:dyDescent="0.2">
      <c r="A13" s="191" t="s">
        <v>121</v>
      </c>
      <c r="B13" s="191"/>
      <c r="C13" s="191"/>
    </row>
    <row r="14" spans="1:3" ht="12.75" customHeight="1" x14ac:dyDescent="0.2">
      <c r="A14" s="6" t="s">
        <v>35</v>
      </c>
      <c r="B14" s="193" t="s">
        <v>122</v>
      </c>
      <c r="C14" s="193"/>
    </row>
    <row r="15" spans="1:3" ht="11.45" customHeight="1" x14ac:dyDescent="0.2">
      <c r="A15" s="174" t="s">
        <v>0</v>
      </c>
      <c r="B15" s="174"/>
      <c r="C15" s="174"/>
    </row>
    <row r="16" spans="1:3" ht="29.45" customHeight="1" x14ac:dyDescent="0.2">
      <c r="A16" s="190" t="s">
        <v>123</v>
      </c>
      <c r="B16" s="190"/>
      <c r="C16" s="190"/>
    </row>
    <row r="17" spans="1:3" ht="10.35" customHeight="1" x14ac:dyDescent="0.2">
      <c r="A17" s="192" t="s">
        <v>0</v>
      </c>
      <c r="B17" s="192"/>
      <c r="C17" s="192"/>
    </row>
    <row r="18" spans="1:3" ht="28.9" customHeight="1" x14ac:dyDescent="0.2">
      <c r="A18" s="6" t="s">
        <v>69</v>
      </c>
      <c r="B18" s="6" t="s">
        <v>124</v>
      </c>
      <c r="C18" s="6" t="s">
        <v>125</v>
      </c>
    </row>
    <row r="19" spans="1:3" ht="12.75" customHeight="1" x14ac:dyDescent="0.2">
      <c r="A19" s="6" t="s">
        <v>35</v>
      </c>
      <c r="B19" s="7" t="s">
        <v>126</v>
      </c>
      <c r="C19" s="7" t="s">
        <v>0</v>
      </c>
    </row>
    <row r="20" spans="1:3" ht="12.75" customHeight="1" x14ac:dyDescent="0.2">
      <c r="A20" s="6" t="s">
        <v>36</v>
      </c>
      <c r="B20" s="7" t="s">
        <v>127</v>
      </c>
      <c r="C20" s="7" t="s">
        <v>0</v>
      </c>
    </row>
    <row r="21" spans="1:3" ht="28.9" customHeight="1" x14ac:dyDescent="0.2">
      <c r="A21" s="6" t="s">
        <v>37</v>
      </c>
      <c r="B21" s="7" t="s">
        <v>128</v>
      </c>
      <c r="C21" s="7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39370078740157483" right="0.39370078740157483" top="0.39370078740157483" bottom="0.59055118110236227" header="0.31496062992125984" footer="0.31496062992125984"/>
  <pageSetup paperSize="9" scale="7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2026-06-09T13:18:57Z</dcterms:modified>
</cp:coreProperties>
</file>