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9045"/>
  </bookViews>
  <sheets>
    <sheet name="Title" sheetId="1" r:id="rId1"/>
    <sheet name="Part1_1" sheetId="2" r:id="rId2"/>
    <sheet name="Part1_2" sheetId="3" r:id="rId3"/>
    <sheet name="Part2" sheetId="4" r:id="rId4"/>
    <sheet name="Part3" sheetId="5" r:id="rId5"/>
  </sheets>
  <definedNames>
    <definedName name="_xlnm.Print_Titles" localSheetId="2">Part1_2!#REF!</definedName>
    <definedName name="_xlnm.Print_Titles" localSheetId="3">Part2!#REF!</definedName>
    <definedName name="_xlnm.Print_Titles" localSheetId="0">Title!$1:$24</definedName>
    <definedName name="_xlnm.Print_Area" localSheetId="0">Title!$A$1:$G$25</definedName>
  </definedNames>
  <calcPr calcId="162913"/>
</workbook>
</file>

<file path=xl/calcChain.xml><?xml version="1.0" encoding="utf-8"?>
<calcChain xmlns="http://schemas.openxmlformats.org/spreadsheetml/2006/main">
  <c r="D39" i="4" l="1"/>
  <c r="D36" i="4" l="1"/>
  <c r="D38" i="4" s="1"/>
  <c r="F36" i="4"/>
  <c r="E36" i="4"/>
  <c r="F25" i="4"/>
  <c r="E25" i="4"/>
  <c r="D25" i="4"/>
  <c r="F14" i="4"/>
  <c r="E14" i="4"/>
  <c r="D14" i="4"/>
  <c r="E32" i="4"/>
  <c r="F32" i="4" s="1"/>
  <c r="G19" i="1" l="1"/>
  <c r="G13" i="1"/>
  <c r="E12" i="4" l="1"/>
  <c r="F35" i="4"/>
  <c r="E35" i="4"/>
  <c r="F37" i="4"/>
  <c r="E37" i="4"/>
  <c r="D20" i="4"/>
  <c r="E20" i="4" s="1"/>
  <c r="F20" i="4" s="1"/>
  <c r="D31" i="4"/>
  <c r="D30" i="4" s="1"/>
  <c r="D27" i="4"/>
  <c r="E13" i="4"/>
  <c r="F39" i="4"/>
  <c r="E39" i="4"/>
  <c r="F34" i="4"/>
  <c r="E34" i="4"/>
  <c r="E10" i="4"/>
  <c r="E11" i="4"/>
  <c r="E15" i="4"/>
  <c r="F15" i="4" s="1"/>
  <c r="E21" i="4"/>
  <c r="E22" i="4"/>
  <c r="E23" i="4"/>
  <c r="E24" i="4"/>
  <c r="E26" i="4"/>
  <c r="F10" i="4"/>
  <c r="F11" i="4"/>
  <c r="F21" i="4"/>
  <c r="F22" i="4"/>
  <c r="F23" i="4"/>
  <c r="F24" i="4"/>
  <c r="F26" i="4"/>
  <c r="E31" i="4" l="1"/>
  <c r="F31" i="4"/>
  <c r="F12" i="4"/>
  <c r="D9" i="4"/>
  <c r="F13" i="4"/>
  <c r="E9" i="4"/>
  <c r="F9" i="4" l="1"/>
  <c r="D16" i="4"/>
  <c r="D19" i="4"/>
  <c r="D8" i="4" l="1"/>
  <c r="H16" i="4"/>
  <c r="D5" i="4"/>
  <c r="D41" i="4" s="1"/>
  <c r="E19" i="4"/>
  <c r="F19" i="4"/>
  <c r="E27" i="4"/>
  <c r="F27" i="4"/>
  <c r="E8" i="4"/>
  <c r="F8" i="4"/>
  <c r="F16" i="4"/>
  <c r="E16" i="4"/>
  <c r="F38" i="4" l="1"/>
  <c r="E38" i="4"/>
  <c r="E30" i="4"/>
  <c r="F30" i="4" l="1"/>
  <c r="F5" i="4" s="1"/>
  <c r="F41" i="4" s="1"/>
  <c r="E5" i="4"/>
  <c r="E41" i="4" s="1"/>
</calcChain>
</file>

<file path=xl/sharedStrings.xml><?xml version="1.0" encoding="utf-8"?>
<sst xmlns="http://schemas.openxmlformats.org/spreadsheetml/2006/main" count="581" uniqueCount="190">
  <si>
    <t/>
  </si>
  <si>
    <t>УТВЕРЖДАЮ</t>
  </si>
  <si>
    <t>наименование должности руководителя исполнительного органа государственной власти, осуществляющего функции и полномочия учредителя учреждения Тверской области</t>
  </si>
  <si>
    <t>____________________                   _________________________</t>
  </si>
  <si>
    <t>подпись                                                расшифровка подписи</t>
  </si>
  <si>
    <t>директор</t>
  </si>
  <si>
    <t>наименование должности руководителя государственного учреждения Тверской области</t>
  </si>
  <si>
    <t>подпись                                               расшифровка подписи</t>
  </si>
  <si>
    <t>наименование должности руководителя финансовой службы государственного учреждения Тверской области</t>
  </si>
  <si>
    <t>Абросимова Наталья Вячеславовна</t>
  </si>
  <si>
    <t>подпись                                              расшифровка подписи</t>
  </si>
  <si>
    <t>Государственное задание</t>
  </si>
  <si>
    <t>государственное бюджетное учреждение Вышневолоцкий дом-интернат для престарелых и инвалидов</t>
  </si>
  <si>
    <t>(наименование государственного учреждения Тверской области)</t>
  </si>
  <si>
    <t>Часть I. Оказание государственной(-х) услуги (услуг) (выполнение работы (работы))</t>
  </si>
  <si>
    <t>1.1. Показатели, характеризующие объём государственной услуги (работы)</t>
  </si>
  <si>
    <t>Наименование  государственной услуги (работы)</t>
  </si>
  <si>
    <t>Категории потребителей государствен-ной услуги (работы)</t>
  </si>
  <si>
    <t>Показатель, характеризующий содержание государственной услуги (работы)</t>
  </si>
  <si>
    <t>Показатель, характеризующий условия (формы) оказания государственной услуги (выполнения работы)</t>
  </si>
  <si>
    <t>Показатель объема государственной услуги (работы)</t>
  </si>
  <si>
    <t>Значение показателей объема государственной услуги (работы)</t>
  </si>
  <si>
    <t>Реквизиты нормативного правового или иного акта, определяющего порядок оказания  государственной услуги (работы)</t>
  </si>
  <si>
    <t>Содержание 1</t>
  </si>
  <si>
    <t>Содержание 2</t>
  </si>
  <si>
    <t>Содержание 3</t>
  </si>
  <si>
    <t>Условие 1</t>
  </si>
  <si>
    <t>Условие 2</t>
  </si>
  <si>
    <t>Наименование</t>
  </si>
  <si>
    <t>Единица измерения</t>
  </si>
  <si>
    <t>бесплатно</t>
  </si>
  <si>
    <t>за плату</t>
  </si>
  <si>
    <t>номер</t>
  </si>
  <si>
    <t>дата</t>
  </si>
  <si>
    <t>наименование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</si>
  <si>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</si>
  <si>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</si>
  <si>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</si>
  <si>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</si>
  <si>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</si>
  <si>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</si>
  <si>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</si>
  <si>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</si>
  <si>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</si>
  <si>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</si>
  <si>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</si>
  <si>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</si>
  <si>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</si>
  <si>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</si>
  <si>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</si>
  <si>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</si>
  <si>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</si>
  <si>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</si>
  <si>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</si>
  <si>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Предоставление социального обслуживания в стационарной форме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</si>
  <si>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</si>
  <si>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Очно</t>
  </si>
  <si>
    <t>Численность граждан, получивших социальные услуги</t>
  </si>
  <si>
    <t>Человек</t>
  </si>
  <si>
    <t>442-ФЗ</t>
  </si>
  <si>
    <t>29.12.2013</t>
  </si>
  <si>
    <t>1.2. Показатели, характеризующие качество государственной услуги (работы)</t>
  </si>
  <si>
    <t>Показатель качества государственной услуги (работы)</t>
  </si>
  <si>
    <t>Значение показателя качества государственной услуги (работы)</t>
  </si>
  <si>
    <t>Допустимое (возможное) отклонение показателя качества государственной услуги (работы), в пределах  которого государственное задание считается выполненным (%)</t>
  </si>
  <si>
    <t>Укомплектование организации специалистами, оказывающими социальные услуги</t>
  </si>
  <si>
    <t>Процент</t>
  </si>
  <si>
    <t>Количество нарушений санитарного законодательства в отчетном году, выявленных при проведении проверок</t>
  </si>
  <si>
    <t>Часть II. Финансовое обеспечение выполнения государственного задания</t>
  </si>
  <si>
    <t>№ п/п</t>
  </si>
  <si>
    <t>Наименование параметра расчёта объёма субсидии</t>
  </si>
  <si>
    <t>Значение параметров расчёта объёма субсидии</t>
  </si>
  <si>
    <t>Формула расчета параметра</t>
  </si>
  <si>
    <t>очередной финансовый (N+1) год</t>
  </si>
  <si>
    <t>первый (N+2) год планового периода</t>
  </si>
  <si>
    <t>второй (N+3) год планового периода</t>
  </si>
  <si>
    <t>Затраты на оказание услуг (выполнение работ), всего</t>
  </si>
  <si>
    <t>руб.</t>
  </si>
  <si>
    <t>1.2</t>
  </si>
  <si>
    <t>1.3.</t>
  </si>
  <si>
    <t>1.3.1</t>
  </si>
  <si>
    <t>Нормативные затраты на оказание единицы услуги (выполнение работы)</t>
  </si>
  <si>
    <t>1.3.1.1</t>
  </si>
  <si>
    <t>Базовый норматив затрат на оказание услуги (выполнение работы)</t>
  </si>
  <si>
    <t>1.3.1.2</t>
  </si>
  <si>
    <t>Отраслевой корректирующий коэффициент</t>
  </si>
  <si>
    <t>%</t>
  </si>
  <si>
    <t>1.3.1.3</t>
  </si>
  <si>
    <t>Территориальный корректирующий коэффициент</t>
  </si>
  <si>
    <t>1.3.1.4</t>
  </si>
  <si>
    <t>Прочий корректирующий коэффициент</t>
  </si>
  <si>
    <t>1.3.2</t>
  </si>
  <si>
    <t>Объем государственной услуги (работы), оказываемой в пределах государственного задания</t>
  </si>
  <si>
    <t>1.3.3</t>
  </si>
  <si>
    <t>Среднегодовой размер платы за оказание государственной услуги, оказываемой за плату в рамках государственного задания</t>
  </si>
  <si>
    <t>1.3.4</t>
  </si>
  <si>
    <t>Объем государственной услуги, оказываемой за плату в рамках государственного задания</t>
  </si>
  <si>
    <t>2.1</t>
  </si>
  <si>
    <t>2.2</t>
  </si>
  <si>
    <t>2.3.</t>
  </si>
  <si>
    <t>2.3.1</t>
  </si>
  <si>
    <t>2.3.1.1</t>
  </si>
  <si>
    <t>2.3.1.2</t>
  </si>
  <si>
    <t>2.3.1.3</t>
  </si>
  <si>
    <t>2.3.1.4</t>
  </si>
  <si>
    <t>2.3.2</t>
  </si>
  <si>
    <t>2.3.3</t>
  </si>
  <si>
    <t>Затраты на содержание имущества, не включенные в нормативные затраты на оказание единицы услуги (выполнение работы)</t>
  </si>
  <si>
    <t>Коэффициент стабилизации бюджетной нагрузки</t>
  </si>
  <si>
    <t>Объем субсидии на выполнение государственного задания</t>
  </si>
  <si>
    <t>Часть III. Порядок осуществления контроля за выполнением государственного задания</t>
  </si>
  <si>
    <t>1. Периодичность и вид контроля за выполнением государственного задания:</t>
  </si>
  <si>
    <t>Вид контрольного мероприятия</t>
  </si>
  <si>
    <t>Периодичность проведения контроля</t>
  </si>
  <si>
    <t>Выездная проверка</t>
  </si>
  <si>
    <t>Не реже 1 раза в  3 года</t>
  </si>
  <si>
    <t>Камеральная проверка</t>
  </si>
  <si>
    <t>Ежеквартально</t>
  </si>
  <si>
    <t>2. Иные требования к отчетности об исполнении государственного задания:</t>
  </si>
  <si>
    <t>- предоставление пояснительной записки к отчету об исполнении  государственного задания;</t>
  </si>
  <si>
    <t>- представление информации о состоянии кредиторской задолженности, в том числе просроченной.</t>
  </si>
  <si>
    <t>3. Иная информация, необходимая для исполнения государственного задания (контроля за исполнением государственного задания):</t>
  </si>
  <si>
    <t>по мере необходимости может быть запрошена необходимая для контроля информация.</t>
  </si>
  <si>
    <t>Часть IV. Условия и порядок досрочного прекращения исполнения государственного задания</t>
  </si>
  <si>
    <t>Условия  досрочного прекращения исполнения государственного задания</t>
  </si>
  <si>
    <t>Порядок досрочного прекращения исполнения государственного задания</t>
  </si>
  <si>
    <t>ликвидация поставщика государственных услуг;</t>
  </si>
  <si>
    <t>реорганизация поставщика государственных услуг;</t>
  </si>
  <si>
    <t>иные основания, предусмотренные нормативными правовыми актами Российской Федерации и Тверской области</t>
  </si>
  <si>
    <t>Гражданин частично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</si>
  <si>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Уникальный номер реестровой записи  общероссийских базовых (отраслевых) переней (классификаторов) государственных и униципальных услуг, оказываемых изиеским лицам, и (или)регионального переня (классификатора) государственных (муниципальных) услуг, не вклюенных в общероссийские базовые перени (классификаторы) государственных и униципальных услуг и работ</t>
  </si>
  <si>
    <t>Социальное сопровождение граждан нуждающихся в социальном обслуживании</t>
  </si>
  <si>
    <t>Затраты на оказание услуги (выполнение работы)</t>
  </si>
  <si>
    <t>1.1</t>
  </si>
  <si>
    <t>2.3.4</t>
  </si>
  <si>
    <t>4,</t>
  </si>
  <si>
    <t>1.3 = 1.3.1 x 1.3.2 - 1.3.4 x 1.3.3</t>
  </si>
  <si>
    <t>1.3.1 = 1.3.1.1 x 1.3.1.2 x 1.3.1.3 x 1.3.1.4</t>
  </si>
  <si>
    <t>2.3 = 2.3.1 x 2.3.2 - 2.3.4 x 2.3.3</t>
  </si>
  <si>
    <t>2.3.1 = 2.3.1.1 x 2.3.1.2 x 2.3.1.3 x 2.3.1.4</t>
  </si>
  <si>
    <t>4 = (1 + 2) x 3</t>
  </si>
  <si>
    <t xml:space="preserve">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          </t>
  </si>
  <si>
    <t>595-пп</t>
  </si>
  <si>
    <t>3.1</t>
  </si>
  <si>
    <t>3.2</t>
  </si>
  <si>
    <t>3.3.</t>
  </si>
  <si>
    <t>3.3.1</t>
  </si>
  <si>
    <t>3.3.1.1</t>
  </si>
  <si>
    <t>3.3.1.2</t>
  </si>
  <si>
    <t>3.3.1.3</t>
  </si>
  <si>
    <t>3.3.1.4</t>
  </si>
  <si>
    <t>3.3.2</t>
  </si>
  <si>
    <t>3.3.3</t>
  </si>
  <si>
    <t>3.3.4</t>
  </si>
  <si>
    <t>Доля получателей социальных услуг, получающих социальные услуги от общего числа получателей социальных услуг, находящихся на социальном обслуживании в организации</t>
  </si>
  <si>
    <t>Доступность получения социальных услуг в организации (возможность сопровождения получателя социальных услуг при передвижении по территории учреждения социального обслуживания, а также при пользовании услугами; возможность для самостоятельного передвижения по территории учреждения социального обслуживания, входа, выхода и перемещения внутри такой организации (в том числе для передвижения в креслах-колясках), для отдыха в сидячем положении, а также доступное размещение оборудования и носителей информации; дублирование текстовых сообщений голосовыми сообщениями, оснащение учреждения социального обслуживания знаками, выполненными рельефно-точечным шрифтом Брайля, ознакомление с их помощью с надписями, знаками и иной текстовой и графической информацией на территории учреждения; дублирование голосовой информации текстовой информацией, надписями и (или) световыми сигналами, информирование о предоставляемых социальных услугах с использованием русского жестового языка (сурдоперевода); оказание иных видов посторонней помощи</t>
  </si>
  <si>
    <t>Повышение качества социальных услуг и эффективности их оказания (определяется исходя из мероприятий, направленных на совершенствование деятельности организации при предоставлении социального обслуживания)</t>
  </si>
  <si>
    <t>Удовлетворенность получателей социальных услуг в оказанных социальных услугах</t>
  </si>
  <si>
    <t>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</t>
  </si>
  <si>
    <t>«Об основах социального обслуживания граждан в Российской Федерации»</t>
  </si>
  <si>
    <t>"Об утверждении Порядка межведственного взаимодействия органов государственной власти Тверской области при предоставлении социальных услуг и социального сопровождения"</t>
  </si>
  <si>
    <t>Численность граждан, получивших социальное сопровождение</t>
  </si>
  <si>
    <t>870000О.99.0.АЭ20АА00000</t>
  </si>
  <si>
    <t>870000О.99.0.АЭ20АА01000</t>
  </si>
  <si>
    <t>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</si>
  <si>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 xml:space="preserve">1 = 1.3 + 2.3 + 3.3 </t>
  </si>
  <si>
    <t>3.3 = 3.3.1 x 3.3.2 - 3.3.4 x 3.3.3</t>
  </si>
  <si>
    <t>3.3.1 = 3.3.1.1 x 3.3.1.2 x 3.3.1.3 x 3.3.1.4</t>
  </si>
  <si>
    <t>Количество получателей, нуждающихся в социальном сопровождении</t>
  </si>
  <si>
    <t>чел</t>
  </si>
  <si>
    <t>Количество направлений деятельности в рамках межведомственного взаимодействия</t>
  </si>
  <si>
    <t>шт.</t>
  </si>
  <si>
    <t>Гражданин полностью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</si>
  <si>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Гражданин полностью  утративший способность либо возможность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инвалидности; Гражданин частично утративший способность либо возможности осуществлять самообслуживание, самостоятельно передвигаться, обеспечивать основные жизненные потребности в силу заболевания, травмы, возраста или наличия инвалидности</t>
  </si>
  <si>
    <t>22879000Р69100410001002</t>
  </si>
  <si>
    <t>Государственная услуга 1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</si>
  <si>
    <r>
      <rPr>
        <b/>
        <sz val="8"/>
        <color rgb="FF000000"/>
        <rFont val="Times New Roman"/>
        <family val="1"/>
        <charset val="204"/>
      </rPr>
      <t>Государственная услуга 1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</si>
  <si>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Государственная услуга 2</t>
    </r>
    <r>
      <rPr>
        <sz val="8"/>
        <color rgb="FF000000"/>
        <rFont val="Times New Roman"/>
        <family val="1"/>
        <charset val="204"/>
      </rPr>
      <t xml:space="preserve"> (Предоставление социального обслуживания в стационарной форме включая оказание социально-бытовых услуг,социально-медицинских услуг,социально-психологических услуг,социально-педагогических услуг,социально-трудовых услуг, социально-правовых услуг, услуг в целях повышения коммуникативного потенциала получателей социальных услуг, имеющих ограничения жизнедеятельности,в том числе детей-инвалидов)</t>
    </r>
  </si>
  <si>
    <r>
      <rPr>
        <b/>
        <sz val="8"/>
        <color rgb="FF000000"/>
        <rFont val="Times New Roman"/>
        <family val="1"/>
        <charset val="204"/>
      </rPr>
      <t>Государтвенная работа 1</t>
    </r>
    <r>
      <rPr>
        <sz val="8"/>
        <color rgb="FF000000"/>
        <rFont val="Times New Roman"/>
        <family val="1"/>
        <charset val="204"/>
      </rPr>
      <t xml:space="preserve"> (Социальное сопровождение граждан нуждающихся в социальном обслуживании (условия оказание - очное)  оказание содействия гражданам посредством межведомственного взаимодействия в получении различного вида услуг: юридических, медицинских, психологических, педагогических, а также социальной помощи, не относящейся к социальным услугам)</t>
    </r>
  </si>
  <si>
    <t>Лукина Наталья Викторовна</t>
  </si>
  <si>
    <t>главный бухгалтер</t>
  </si>
  <si>
    <t>Министр социальной защиты населения Тверской области</t>
  </si>
  <si>
    <t>Новикова Валентина Ивановна</t>
  </si>
  <si>
    <t>на 2024 год и плановый период 2025-2026 годов</t>
  </si>
  <si>
    <t>2024 год 
(очередной финансовый год)</t>
  </si>
  <si>
    <t>2025 год 
(1-й год планового периода)</t>
  </si>
  <si>
    <t>2026 год
 (2-й год планового периода)</t>
  </si>
  <si>
    <t>2024 год (очередной финансовый год)</t>
  </si>
  <si>
    <t>2026 год 
(2-й год планового периода)</t>
  </si>
  <si>
    <t>«28» октября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</si>
</sst>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_₽_-;\-* #,##0.00\ _₽_-;_-* &quot;-&quot;??\ _₽_-;_-@_-"/>
    <numFmt numFmtId="165" formatCode="_-* #,##0.00&quot;р.&quot;_-;\-* #,##0.00&quot;р.&quot;_-;_-* &quot;-&quot;??&quot;р.&quot;_-;_-@_-"/>
    <numFmt numFmtId="166" formatCode="0.0000000000"/>
    <numFmt numFmtId="167" formatCode="#,##0.0000000000"/>
  </numFmts>
  <fonts count="16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165" fontId="0" fillId="0" borderId="0">
      <alignment vertical="top" wrapText="1"/>
    </xf>
    <xf numFmtId="164" fontId="5" fillId="0" borderId="0" applyFont="0" applyFill="0" applyBorder="0" applyAlignment="0" applyProtection="0"/>
    <xf numFmtId="0" fontId="1" fillId="0" borderId="0"/>
  </cellStyleXfs>
  <cellXfs count="95">
    <xf numFmtId="165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left" wrapText="1"/>
    </xf>
    <xf numFmtId="0" fontId="0" fillId="0" borderId="0" xfId="0" applyNumberFormat="1" applyFont="1" applyFill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vertical="top" wrapText="1"/>
    </xf>
    <xf numFmtId="4" fontId="3" fillId="0" borderId="3" xfId="0" applyNumberFormat="1" applyFont="1" applyFill="1" applyBorder="1" applyAlignment="1">
      <alignment vertical="top" wrapText="1"/>
    </xf>
    <xf numFmtId="0" fontId="3" fillId="0" borderId="3" xfId="0" applyNumberFormat="1" applyFont="1" applyFill="1" applyBorder="1" applyAlignment="1">
      <alignment horizontal="left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5" xfId="0" applyNumberFormat="1" applyFont="1" applyFill="1" applyBorder="1" applyAlignment="1" applyProtection="1">
      <alignment vertical="top" wrapText="1"/>
      <protection hidden="1"/>
    </xf>
    <xf numFmtId="0" fontId="4" fillId="0" borderId="3" xfId="0" applyNumberFormat="1" applyFont="1" applyFill="1" applyBorder="1" applyAlignment="1">
      <alignment horizontal="center" vertical="top" wrapText="1"/>
    </xf>
    <xf numFmtId="4" fontId="10" fillId="0" borderId="5" xfId="0" applyNumberFormat="1" applyFont="1" applyFill="1" applyBorder="1" applyAlignment="1">
      <alignment horizontal="right" vertical="center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9" fontId="5" fillId="0" borderId="3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vertical="top" wrapText="1"/>
    </xf>
    <xf numFmtId="14" fontId="3" fillId="0" borderId="3" xfId="0" applyNumberFormat="1" applyFont="1" applyFill="1" applyBorder="1" applyAlignment="1">
      <alignment horizontal="left" vertical="top" wrapText="1"/>
    </xf>
    <xf numFmtId="0" fontId="3" fillId="2" borderId="3" xfId="0" applyNumberFormat="1" applyFont="1" applyFill="1" applyBorder="1" applyAlignment="1">
      <alignment vertical="top" wrapText="1"/>
    </xf>
    <xf numFmtId="4" fontId="3" fillId="2" borderId="3" xfId="0" applyNumberFormat="1" applyFont="1" applyFill="1" applyBorder="1" applyAlignment="1">
      <alignment vertical="top" wrapText="1"/>
    </xf>
    <xf numFmtId="2" fontId="3" fillId="2" borderId="3" xfId="0" applyNumberFormat="1" applyFont="1" applyFill="1" applyBorder="1" applyAlignment="1">
      <alignment horizontal="center" vertical="top" wrapText="1"/>
    </xf>
    <xf numFmtId="0" fontId="11" fillId="3" borderId="3" xfId="0" applyNumberFormat="1" applyFont="1" applyFill="1" applyBorder="1" applyAlignment="1">
      <alignment vertical="top" wrapText="1"/>
    </xf>
    <xf numFmtId="0" fontId="12" fillId="3" borderId="3" xfId="0" applyNumberFormat="1" applyFont="1" applyFill="1" applyBorder="1" applyAlignment="1">
      <alignment vertical="top" wrapText="1"/>
    </xf>
    <xf numFmtId="0" fontId="3" fillId="3" borderId="3" xfId="0" applyNumberFormat="1" applyFont="1" applyFill="1" applyBorder="1" applyAlignment="1">
      <alignment vertical="top" wrapText="1"/>
    </xf>
    <xf numFmtId="4" fontId="3" fillId="3" borderId="3" xfId="0" applyNumberFormat="1" applyFont="1" applyFill="1" applyBorder="1" applyAlignment="1">
      <alignment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0" fontId="11" fillId="3" borderId="4" xfId="0" applyNumberFormat="1" applyFont="1" applyFill="1" applyBorder="1" applyAlignment="1">
      <alignment vertical="top" wrapText="1"/>
    </xf>
    <xf numFmtId="0" fontId="3" fillId="4" borderId="3" xfId="0" applyNumberFormat="1" applyFont="1" applyFill="1" applyBorder="1" applyAlignment="1">
      <alignment vertical="top" wrapText="1"/>
    </xf>
    <xf numFmtId="0" fontId="3" fillId="4" borderId="6" xfId="0" applyNumberFormat="1" applyFont="1" applyFill="1" applyBorder="1" applyAlignment="1">
      <alignment vertical="top" wrapText="1"/>
    </xf>
    <xf numFmtId="4" fontId="3" fillId="4" borderId="3" xfId="0" applyNumberFormat="1" applyFont="1" applyFill="1" applyBorder="1" applyAlignment="1">
      <alignment vertical="top" wrapText="1"/>
    </xf>
    <xf numFmtId="2" fontId="3" fillId="4" borderId="3" xfId="0" applyNumberFormat="1" applyFont="1" applyFill="1" applyBorder="1" applyAlignment="1">
      <alignment horizontal="center" vertical="top" wrapText="1"/>
    </xf>
    <xf numFmtId="165" fontId="0" fillId="4" borderId="5" xfId="0" applyNumberFormat="1" applyFont="1" applyFill="1" applyBorder="1" applyAlignment="1">
      <alignment vertical="top" wrapText="1"/>
    </xf>
    <xf numFmtId="0" fontId="3" fillId="4" borderId="5" xfId="0" applyNumberFormat="1" applyFont="1" applyFill="1" applyBorder="1" applyAlignment="1">
      <alignment vertical="top" wrapText="1"/>
    </xf>
    <xf numFmtId="0" fontId="3" fillId="4" borderId="8" xfId="0" applyNumberFormat="1" applyFont="1" applyFill="1" applyBorder="1" applyAlignment="1">
      <alignment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4" fontId="13" fillId="0" borderId="5" xfId="0" applyNumberFormat="1" applyFont="1" applyFill="1" applyBorder="1" applyAlignment="1">
      <alignment horizontal="right" vertical="top"/>
    </xf>
    <xf numFmtId="0" fontId="0" fillId="0" borderId="6" xfId="0" applyNumberFormat="1" applyFont="1" applyFill="1" applyBorder="1" applyAlignment="1">
      <alignment horizontal="center" vertical="top" wrapText="1"/>
    </xf>
    <xf numFmtId="0" fontId="0" fillId="0" borderId="4" xfId="0" applyNumberFormat="1" applyFont="1" applyFill="1" applyBorder="1" applyAlignment="1">
      <alignment vertical="top" wrapText="1"/>
    </xf>
    <xf numFmtId="0" fontId="0" fillId="0" borderId="9" xfId="0" applyNumberFormat="1" applyFont="1" applyFill="1" applyBorder="1" applyAlignment="1">
      <alignment vertical="top" wrapText="1"/>
    </xf>
    <xf numFmtId="0" fontId="0" fillId="0" borderId="5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right" vertical="center"/>
    </xf>
    <xf numFmtId="4" fontId="10" fillId="0" borderId="3" xfId="0" applyNumberFormat="1" applyFont="1" applyFill="1" applyBorder="1" applyAlignment="1">
      <alignment vertical="top" wrapText="1"/>
    </xf>
    <xf numFmtId="49" fontId="11" fillId="0" borderId="5" xfId="0" applyNumberFormat="1" applyFont="1" applyFill="1" applyBorder="1" applyAlignment="1" applyProtection="1">
      <alignment vertical="top" wrapText="1"/>
      <protection hidden="1"/>
    </xf>
    <xf numFmtId="0" fontId="14" fillId="0" borderId="4" xfId="0" applyNumberFormat="1" applyFont="1" applyFill="1" applyBorder="1" applyAlignment="1">
      <alignment horizontal="left" vertical="center" wrapText="1"/>
    </xf>
    <xf numFmtId="0" fontId="5" fillId="0" borderId="0" xfId="0" applyNumberFormat="1" applyFont="1" applyFill="1" applyAlignment="1">
      <alignment horizontal="center" wrapText="1"/>
    </xf>
    <xf numFmtId="4" fontId="5" fillId="0" borderId="3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vertical="center" wrapText="1"/>
    </xf>
    <xf numFmtId="164" fontId="5" fillId="0" borderId="3" xfId="1" applyNumberFormat="1" applyFont="1" applyFill="1" applyBorder="1" applyAlignment="1">
      <alignment horizontal="right" vertical="top" wrapText="1"/>
    </xf>
    <xf numFmtId="166" fontId="5" fillId="0" borderId="3" xfId="0" applyNumberFormat="1" applyFont="1" applyFill="1" applyBorder="1" applyAlignment="1">
      <alignment vertical="top" wrapText="1"/>
    </xf>
    <xf numFmtId="167" fontId="10" fillId="0" borderId="5" xfId="0" applyNumberFormat="1" applyFont="1" applyFill="1" applyBorder="1" applyAlignment="1">
      <alignment horizontal="right" vertical="center"/>
    </xf>
    <xf numFmtId="0" fontId="5" fillId="0" borderId="3" xfId="0" applyNumberFormat="1" applyFont="1" applyFill="1" applyBorder="1" applyAlignment="1">
      <alignment horizontal="right" vertical="top" wrapText="1"/>
    </xf>
    <xf numFmtId="4" fontId="5" fillId="0" borderId="4" xfId="0" applyNumberFormat="1" applyFont="1" applyFill="1" applyBorder="1" applyAlignment="1">
      <alignment vertical="top" wrapText="1"/>
    </xf>
    <xf numFmtId="166" fontId="5" fillId="0" borderId="9" xfId="0" applyNumberFormat="1" applyFont="1" applyFill="1" applyBorder="1" applyAlignment="1">
      <alignment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left" vertical="top" wrapText="1"/>
    </xf>
    <xf numFmtId="0" fontId="3" fillId="4" borderId="11" xfId="0" applyNumberFormat="1" applyFont="1" applyFill="1" applyBorder="1" applyAlignment="1">
      <alignment vertical="top" wrapText="1"/>
    </xf>
    <xf numFmtId="165" fontId="0" fillId="4" borderId="12" xfId="0" applyNumberFormat="1" applyFont="1" applyFill="1" applyBorder="1" applyAlignment="1">
      <alignment vertical="top" wrapText="1"/>
    </xf>
    <xf numFmtId="0" fontId="3" fillId="4" borderId="12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right" wrapText="1"/>
    </xf>
    <xf numFmtId="0" fontId="5" fillId="5" borderId="0" xfId="0" applyNumberFormat="1" applyFont="1" applyFill="1" applyAlignment="1">
      <alignment horizontal="right" wrapText="1"/>
    </xf>
    <xf numFmtId="0" fontId="10" fillId="0" borderId="0" xfId="0" applyNumberFormat="1" applyFont="1" applyFill="1" applyAlignment="1">
      <alignment horizontal="right" wrapText="1"/>
    </xf>
    <xf numFmtId="0" fontId="4" fillId="0" borderId="3" xfId="0" applyNumberFormat="1" applyFont="1" applyFill="1" applyBorder="1" applyAlignment="1">
      <alignment horizontal="center" vertical="top" wrapText="1"/>
    </xf>
    <xf numFmtId="165" fontId="0" fillId="0" borderId="0" xfId="0" applyNumberFormat="1" applyFont="1" applyFill="1" applyBorder="1" applyAlignment="1">
      <alignment vertical="top" wrapText="1"/>
    </xf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 wrapText="1"/>
    </xf>
    <xf numFmtId="0" fontId="0" fillId="0" borderId="0" xfId="0" applyNumberFormat="1" applyFont="1" applyFill="1" applyAlignment="1">
      <alignment horizontal="center" wrapText="1"/>
    </xf>
    <xf numFmtId="0" fontId="0" fillId="0" borderId="1" xfId="0" applyNumberFormat="1" applyFont="1" applyFill="1" applyBorder="1" applyAlignment="1">
      <alignment horizontal="right" wrapText="1"/>
    </xf>
    <xf numFmtId="0" fontId="0" fillId="0" borderId="0" xfId="0" applyNumberFormat="1" applyFill="1" applyAlignment="1">
      <alignment horizontal="center" wrapText="1"/>
    </xf>
    <xf numFmtId="0" fontId="0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wrapText="1"/>
    </xf>
    <xf numFmtId="0" fontId="0" fillId="0" borderId="1" xfId="0" applyNumberFormat="1" applyFont="1" applyFill="1" applyBorder="1" applyAlignment="1">
      <alignment horizontal="center" wrapText="1"/>
    </xf>
    <xf numFmtId="0" fontId="5" fillId="0" borderId="2" xfId="0" applyNumberFormat="1" applyFont="1" applyFill="1" applyBorder="1" applyAlignment="1">
      <alignment horizontal="center" wrapText="1"/>
    </xf>
    <xf numFmtId="0" fontId="4" fillId="0" borderId="4" xfId="0" applyNumberFormat="1" applyFont="1" applyFill="1" applyBorder="1" applyAlignment="1">
      <alignment horizontal="center" vertical="top" wrapText="1"/>
    </xf>
    <xf numFmtId="0" fontId="4" fillId="0" borderId="9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 vertical="top" wrapText="1"/>
    </xf>
    <xf numFmtId="0" fontId="4" fillId="0" borderId="8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Alignment="1">
      <alignment horizontal="center" vertical="top" wrapText="1"/>
    </xf>
    <xf numFmtId="0" fontId="9" fillId="0" borderId="2" xfId="0" applyNumberFormat="1" applyFont="1" applyFill="1" applyBorder="1" applyAlignment="1">
      <alignment horizontal="center" vertical="top" wrapText="1"/>
    </xf>
    <xf numFmtId="0" fontId="4" fillId="0" borderId="7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4" fillId="0" borderId="10" xfId="0" applyNumberFormat="1" applyFont="1" applyFill="1" applyBorder="1" applyAlignment="1">
      <alignment horizontal="center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horizontal="center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2" xfId="0" applyNumberFormat="1" applyFont="1" applyFill="1" applyBorder="1" applyAlignment="1">
      <alignment horizontal="center" vertical="top" wrapText="1"/>
    </xf>
    <xf numFmtId="0" fontId="0" fillId="0" borderId="3" xfId="0" applyNumberFormat="1" applyFont="1" applyFill="1" applyBorder="1" applyAlignment="1">
      <alignment vertical="top" wrapText="1"/>
    </xf>
    <xf numFmtId="0" fontId="0" fillId="0" borderId="2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3" xfId="2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tabSelected="1" view="pageBreakPreview" zoomScale="60" workbookViewId="0">
      <selection activeCell="G7" sqref="G7"/>
    </sheetView>
  </sheetViews>
  <sheetFormatPr defaultRowHeight="12.75" x14ac:dyDescent="0.2"/>
  <cols>
    <col min="1" max="1" width="12" customWidth="1"/>
    <col min="2" max="2" width="42" customWidth="1"/>
    <col min="3" max="3" width="15.1640625" customWidth="1"/>
    <col min="4" max="4" width="5.83203125" customWidth="1"/>
    <col min="5" max="6" width="15" customWidth="1"/>
    <col min="7" max="7" width="60.83203125" customWidth="1"/>
  </cols>
  <sheetData>
    <row r="1" spans="1:7" ht="12.75" customHeight="1" x14ac:dyDescent="0.2">
      <c r="A1" s="1" t="s">
        <v>0</v>
      </c>
      <c r="B1" s="1" t="s">
        <v>0</v>
      </c>
      <c r="C1" s="1" t="s">
        <v>0</v>
      </c>
      <c r="D1" s="1" t="s">
        <v>0</v>
      </c>
      <c r="E1" s="77" t="s">
        <v>1</v>
      </c>
      <c r="F1" s="77"/>
      <c r="G1" s="77"/>
    </row>
    <row r="2" spans="1:7" ht="29.45" customHeight="1" x14ac:dyDescent="0.2">
      <c r="A2" s="1" t="s">
        <v>0</v>
      </c>
      <c r="B2" s="1" t="s">
        <v>0</v>
      </c>
      <c r="C2" s="1" t="s">
        <v>0</v>
      </c>
      <c r="D2" s="79" t="s">
        <v>181</v>
      </c>
      <c r="E2" s="79"/>
      <c r="F2" s="79"/>
      <c r="G2" s="79"/>
    </row>
    <row r="3" spans="1:7" ht="30.4" customHeight="1" x14ac:dyDescent="0.2">
      <c r="A3" s="1" t="s">
        <v>0</v>
      </c>
      <c r="B3" s="1" t="s">
        <v>0</v>
      </c>
      <c r="C3" s="1" t="s">
        <v>0</v>
      </c>
      <c r="D3" s="1" t="s">
        <v>0</v>
      </c>
      <c r="E3" s="74" t="s">
        <v>2</v>
      </c>
      <c r="F3" s="74"/>
      <c r="G3" s="74"/>
    </row>
    <row r="4" spans="1:7" ht="31.35" customHeight="1" x14ac:dyDescent="0.2">
      <c r="A4" s="1" t="s">
        <v>0</v>
      </c>
      <c r="B4" s="1" t="s">
        <v>0</v>
      </c>
      <c r="C4" s="1" t="s">
        <v>0</v>
      </c>
      <c r="D4" s="1" t="s">
        <v>0</v>
      </c>
      <c r="E4" s="3" t="s">
        <v>0</v>
      </c>
      <c r="F4" s="3" t="s">
        <v>0</v>
      </c>
      <c r="G4" s="67" t="s">
        <v>182</v>
      </c>
    </row>
    <row r="5" spans="1:7" ht="12.75" customHeight="1" x14ac:dyDescent="0.2">
      <c r="A5" s="1" t="s">
        <v>0</v>
      </c>
      <c r="B5" s="1" t="s">
        <v>0</v>
      </c>
      <c r="C5" s="1" t="s">
        <v>0</v>
      </c>
      <c r="D5" s="1" t="s">
        <v>0</v>
      </c>
      <c r="E5" s="3" t="s">
        <v>0</v>
      </c>
      <c r="F5" s="3" t="s">
        <v>0</v>
      </c>
      <c r="G5" s="66" t="s">
        <v>3</v>
      </c>
    </row>
    <row r="6" spans="1:7" ht="12.75" customHeight="1" x14ac:dyDescent="0.2">
      <c r="A6" s="1" t="s">
        <v>0</v>
      </c>
      <c r="B6" s="1" t="s">
        <v>0</v>
      </c>
      <c r="C6" s="1" t="s">
        <v>0</v>
      </c>
      <c r="D6" s="1" t="s">
        <v>0</v>
      </c>
      <c r="E6" s="3" t="s">
        <v>0</v>
      </c>
      <c r="F6" s="3" t="s">
        <v>0</v>
      </c>
      <c r="G6" s="66" t="s">
        <v>4</v>
      </c>
    </row>
    <row r="7" spans="1:7" ht="12.75" customHeight="1" x14ac:dyDescent="0.2">
      <c r="A7" s="1" t="s">
        <v>0</v>
      </c>
      <c r="B7" s="1" t="s">
        <v>0</v>
      </c>
      <c r="C7" s="1" t="s">
        <v>0</v>
      </c>
      <c r="D7" s="1" t="s">
        <v>0</v>
      </c>
      <c r="E7" s="3" t="s">
        <v>0</v>
      </c>
      <c r="F7" s="3" t="s">
        <v>0</v>
      </c>
      <c r="G7" s="71" t="s">
        <v>189</v>
      </c>
    </row>
    <row r="8" spans="1:7" ht="30.2" customHeight="1" x14ac:dyDescent="0.2">
      <c r="A8" s="1" t="s">
        <v>0</v>
      </c>
      <c r="B8" s="1" t="s">
        <v>0</v>
      </c>
      <c r="C8" s="1" t="s">
        <v>0</v>
      </c>
      <c r="D8" s="1" t="s">
        <v>0</v>
      </c>
      <c r="E8" s="73" t="s">
        <v>5</v>
      </c>
      <c r="F8" s="73"/>
      <c r="G8" s="73"/>
    </row>
    <row r="9" spans="1:7" ht="12.75" customHeight="1" x14ac:dyDescent="0.2">
      <c r="A9" s="1" t="s">
        <v>0</v>
      </c>
      <c r="B9" s="1" t="s">
        <v>0</v>
      </c>
      <c r="C9" s="1" t="s">
        <v>0</v>
      </c>
      <c r="D9" s="1" t="s">
        <v>0</v>
      </c>
      <c r="E9" s="74" t="s">
        <v>6</v>
      </c>
      <c r="F9" s="74"/>
      <c r="G9" s="74"/>
    </row>
    <row r="10" spans="1:7" ht="27.2" customHeight="1" x14ac:dyDescent="0.2">
      <c r="A10" s="1" t="s">
        <v>0</v>
      </c>
      <c r="B10" s="1" t="s">
        <v>0</v>
      </c>
      <c r="C10" s="1" t="s">
        <v>0</v>
      </c>
      <c r="D10" s="1" t="s">
        <v>0</v>
      </c>
      <c r="E10" s="3" t="s">
        <v>0</v>
      </c>
      <c r="F10" s="3" t="s">
        <v>0</v>
      </c>
      <c r="G10" s="68" t="s">
        <v>179</v>
      </c>
    </row>
    <row r="11" spans="1:7" ht="12.75" customHeight="1" x14ac:dyDescent="0.2">
      <c r="A11" s="1" t="s">
        <v>0</v>
      </c>
      <c r="B11" s="1" t="s">
        <v>0</v>
      </c>
      <c r="C11" s="1" t="s">
        <v>0</v>
      </c>
      <c r="D11" s="1" t="s">
        <v>0</v>
      </c>
      <c r="E11" s="3" t="s">
        <v>0</v>
      </c>
      <c r="F11" s="3" t="s">
        <v>0</v>
      </c>
      <c r="G11" s="4" t="s">
        <v>3</v>
      </c>
    </row>
    <row r="12" spans="1:7" ht="12.75" customHeight="1" x14ac:dyDescent="0.2">
      <c r="A12" s="1" t="s">
        <v>0</v>
      </c>
      <c r="B12" s="1" t="s">
        <v>0</v>
      </c>
      <c r="C12" s="1" t="s">
        <v>0</v>
      </c>
      <c r="D12" s="1" t="s">
        <v>0</v>
      </c>
      <c r="E12" s="3" t="s">
        <v>0</v>
      </c>
      <c r="F12" s="3" t="s">
        <v>0</v>
      </c>
      <c r="G12" s="2" t="s">
        <v>7</v>
      </c>
    </row>
    <row r="13" spans="1:7" ht="12.75" customHeight="1" x14ac:dyDescent="0.2">
      <c r="A13" s="1" t="s">
        <v>0</v>
      </c>
      <c r="B13" s="1" t="s">
        <v>0</v>
      </c>
      <c r="C13" s="1" t="s">
        <v>0</v>
      </c>
      <c r="D13" s="1" t="s">
        <v>0</v>
      </c>
      <c r="E13" s="3" t="s">
        <v>0</v>
      </c>
      <c r="F13" s="3" t="s">
        <v>0</v>
      </c>
      <c r="G13" s="65" t="str">
        <f>G7</f>
        <v>«28» октября 2024 г.</v>
      </c>
    </row>
    <row r="14" spans="1:7" ht="23.65" customHeight="1" x14ac:dyDescent="0.2">
      <c r="A14" s="1" t="s">
        <v>0</v>
      </c>
      <c r="B14" s="1" t="s">
        <v>0</v>
      </c>
      <c r="C14" s="1" t="s">
        <v>0</v>
      </c>
      <c r="D14" s="1" t="s">
        <v>0</v>
      </c>
      <c r="E14" s="75" t="s">
        <v>180</v>
      </c>
      <c r="F14" s="73"/>
      <c r="G14" s="73"/>
    </row>
    <row r="15" spans="1:7" ht="29.45" customHeight="1" x14ac:dyDescent="0.2">
      <c r="A15" s="1" t="s">
        <v>0</v>
      </c>
      <c r="B15" s="1" t="s">
        <v>0</v>
      </c>
      <c r="C15" s="1" t="s">
        <v>0</v>
      </c>
      <c r="D15" s="1" t="s">
        <v>0</v>
      </c>
      <c r="E15" s="74" t="s">
        <v>8</v>
      </c>
      <c r="F15" s="74"/>
      <c r="G15" s="74"/>
    </row>
    <row r="16" spans="1:7" ht="25.9" customHeight="1" x14ac:dyDescent="0.2">
      <c r="A16" s="1" t="s">
        <v>0</v>
      </c>
      <c r="B16" s="1" t="s">
        <v>0</v>
      </c>
      <c r="C16" s="1" t="s">
        <v>0</v>
      </c>
      <c r="D16" s="1" t="s">
        <v>0</v>
      </c>
      <c r="E16" s="3" t="s">
        <v>0</v>
      </c>
      <c r="F16" s="3" t="s">
        <v>0</v>
      </c>
      <c r="G16" s="2" t="s">
        <v>9</v>
      </c>
    </row>
    <row r="17" spans="1:7" ht="12.75" customHeight="1" x14ac:dyDescent="0.2">
      <c r="A17" s="1" t="s">
        <v>0</v>
      </c>
      <c r="B17" s="1" t="s">
        <v>0</v>
      </c>
      <c r="C17" s="1" t="s">
        <v>0</v>
      </c>
      <c r="D17" s="1" t="s">
        <v>0</v>
      </c>
      <c r="E17" s="3" t="s">
        <v>0</v>
      </c>
      <c r="F17" s="3" t="s">
        <v>0</v>
      </c>
      <c r="G17" s="3" t="s">
        <v>3</v>
      </c>
    </row>
    <row r="18" spans="1:7" ht="12.75" customHeight="1" x14ac:dyDescent="0.2">
      <c r="A18" s="1" t="s">
        <v>0</v>
      </c>
      <c r="B18" s="1" t="s">
        <v>0</v>
      </c>
      <c r="C18" s="1" t="s">
        <v>0</v>
      </c>
      <c r="D18" s="1" t="s">
        <v>0</v>
      </c>
      <c r="E18" s="3" t="s">
        <v>0</v>
      </c>
      <c r="F18" s="3" t="s">
        <v>0</v>
      </c>
      <c r="G18" s="2" t="s">
        <v>10</v>
      </c>
    </row>
    <row r="19" spans="1:7" ht="12.75" customHeight="1" x14ac:dyDescent="0.2">
      <c r="A19" s="1" t="s">
        <v>0</v>
      </c>
      <c r="B19" s="1" t="s">
        <v>0</v>
      </c>
      <c r="C19" s="1" t="s">
        <v>0</v>
      </c>
      <c r="D19" s="1" t="s">
        <v>0</v>
      </c>
      <c r="E19" s="3" t="s">
        <v>0</v>
      </c>
      <c r="F19" s="3" t="s">
        <v>0</v>
      </c>
      <c r="G19" s="51" t="str">
        <f>G7</f>
        <v>«28» октября 2024 г.</v>
      </c>
    </row>
    <row r="20" spans="1:7" ht="18" customHeight="1" x14ac:dyDescent="0.2">
      <c r="A20" s="1" t="s">
        <v>0</v>
      </c>
      <c r="B20" s="1" t="s">
        <v>0</v>
      </c>
      <c r="C20" s="1" t="s">
        <v>0</v>
      </c>
      <c r="D20" s="1" t="s">
        <v>0</v>
      </c>
      <c r="E20" s="3" t="s">
        <v>0</v>
      </c>
      <c r="F20" s="3" t="s">
        <v>0</v>
      </c>
      <c r="G20" s="3" t="s">
        <v>0</v>
      </c>
    </row>
    <row r="21" spans="1:7" ht="24.95" customHeight="1" x14ac:dyDescent="0.2">
      <c r="A21" s="76" t="s">
        <v>11</v>
      </c>
      <c r="B21" s="76"/>
      <c r="C21" s="76"/>
      <c r="D21" s="76"/>
      <c r="E21" s="76"/>
      <c r="F21" s="76"/>
      <c r="G21" s="76"/>
    </row>
    <row r="22" spans="1:7" ht="12.75" customHeight="1" x14ac:dyDescent="0.2">
      <c r="A22" s="73" t="s">
        <v>12</v>
      </c>
      <c r="B22" s="73"/>
      <c r="C22" s="73"/>
      <c r="D22" s="73"/>
      <c r="E22" s="73"/>
      <c r="F22" s="73"/>
      <c r="G22" s="73"/>
    </row>
    <row r="23" spans="1:7" ht="12.75" customHeight="1" x14ac:dyDescent="0.2">
      <c r="A23" s="78" t="s">
        <v>13</v>
      </c>
      <c r="B23" s="78"/>
      <c r="C23" s="78"/>
      <c r="D23" s="78"/>
      <c r="E23" s="78"/>
      <c r="F23" s="78"/>
      <c r="G23" s="78"/>
    </row>
    <row r="24" spans="1:7" ht="18" customHeight="1" x14ac:dyDescent="0.2">
      <c r="A24" s="72" t="s">
        <v>183</v>
      </c>
      <c r="B24" s="73"/>
      <c r="C24" s="73"/>
      <c r="D24" s="73"/>
      <c r="E24" s="73"/>
      <c r="F24" s="73"/>
      <c r="G24" s="73"/>
    </row>
  </sheetData>
  <mergeCells count="11">
    <mergeCell ref="E1:G1"/>
    <mergeCell ref="E3:G3"/>
    <mergeCell ref="A22:G22"/>
    <mergeCell ref="A23:G23"/>
    <mergeCell ref="D2:G2"/>
    <mergeCell ref="A24:G24"/>
    <mergeCell ref="E8:G8"/>
    <mergeCell ref="E9:G9"/>
    <mergeCell ref="E14:G14"/>
    <mergeCell ref="E15:G15"/>
    <mergeCell ref="A21:G21"/>
  </mergeCells>
  <pageMargins left="0.39370078740157483" right="0.39370078740157483" top="0.39370078740157483" bottom="0.59055118110236227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0"/>
  <sheetViews>
    <sheetView topLeftCell="C10" workbookViewId="0">
      <selection activeCell="I20" sqref="I20"/>
    </sheetView>
  </sheetViews>
  <sheetFormatPr defaultRowHeight="12.75" x14ac:dyDescent="0.2"/>
  <cols>
    <col min="1" max="1" width="24.83203125" customWidth="1"/>
    <col min="2" max="2" width="19.5" customWidth="1"/>
    <col min="3" max="3" width="30.83203125" customWidth="1"/>
    <col min="4" max="4" width="13.1640625" customWidth="1"/>
    <col min="5" max="5" width="15.83203125" customWidth="1"/>
    <col min="6" max="6" width="12" customWidth="1"/>
    <col min="7" max="7" width="10.1640625" customWidth="1"/>
    <col min="8" max="8" width="10" customWidth="1"/>
    <col min="9" max="9" width="12.83203125" customWidth="1"/>
    <col min="10" max="10" width="9.1640625" customWidth="1"/>
    <col min="11" max="11" width="8.83203125" customWidth="1"/>
    <col min="12" max="12" width="9" customWidth="1"/>
    <col min="13" max="13" width="8" customWidth="1"/>
    <col min="14" max="14" width="9" customWidth="1"/>
    <col min="15" max="15" width="6.6640625" customWidth="1"/>
    <col min="16" max="16" width="8.33203125" customWidth="1"/>
    <col min="17" max="17" width="6.5" customWidth="1"/>
    <col min="18" max="18" width="10.33203125" customWidth="1"/>
    <col min="19" max="19" width="12.33203125" customWidth="1"/>
  </cols>
  <sheetData>
    <row r="1" spans="1:19" x14ac:dyDescent="0.2">
      <c r="A1" s="5" t="s">
        <v>0</v>
      </c>
    </row>
    <row r="2" spans="1:19" ht="15.75" x14ac:dyDescent="0.2">
      <c r="A2" s="84" t="s">
        <v>14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</row>
    <row r="3" spans="1:19" ht="14.25" x14ac:dyDescent="0.2">
      <c r="A3" s="85" t="s">
        <v>15</v>
      </c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</row>
    <row r="4" spans="1:19" ht="48" customHeight="1" x14ac:dyDescent="0.2">
      <c r="A4" s="80" t="s">
        <v>130</v>
      </c>
      <c r="B4" s="80" t="s">
        <v>16</v>
      </c>
      <c r="C4" s="80" t="s">
        <v>17</v>
      </c>
      <c r="D4" s="82" t="s">
        <v>18</v>
      </c>
      <c r="E4" s="86"/>
      <c r="F4" s="83"/>
      <c r="G4" s="82" t="s">
        <v>19</v>
      </c>
      <c r="H4" s="83"/>
      <c r="I4" s="82" t="s">
        <v>20</v>
      </c>
      <c r="J4" s="83"/>
      <c r="K4" s="82" t="s">
        <v>21</v>
      </c>
      <c r="L4" s="86"/>
      <c r="M4" s="86"/>
      <c r="N4" s="86"/>
      <c r="O4" s="86"/>
      <c r="P4" s="83"/>
      <c r="Q4" s="82" t="s">
        <v>22</v>
      </c>
      <c r="R4" s="86"/>
      <c r="S4" s="83"/>
    </row>
    <row r="5" spans="1:19" ht="64.5" customHeight="1" x14ac:dyDescent="0.2">
      <c r="A5" s="88"/>
      <c r="B5" s="88"/>
      <c r="C5" s="88"/>
      <c r="D5" s="80" t="s">
        <v>23</v>
      </c>
      <c r="E5" s="80" t="s">
        <v>24</v>
      </c>
      <c r="F5" s="80" t="s">
        <v>25</v>
      </c>
      <c r="G5" s="17" t="s">
        <v>26</v>
      </c>
      <c r="H5" s="17" t="s">
        <v>27</v>
      </c>
      <c r="I5" s="87" t="s">
        <v>0</v>
      </c>
      <c r="J5" s="87" t="s">
        <v>0</v>
      </c>
      <c r="K5" s="82" t="s">
        <v>187</v>
      </c>
      <c r="L5" s="83"/>
      <c r="M5" s="82" t="s">
        <v>185</v>
      </c>
      <c r="N5" s="83"/>
      <c r="O5" s="82" t="s">
        <v>188</v>
      </c>
      <c r="P5" s="83"/>
      <c r="Q5" s="87" t="s">
        <v>0</v>
      </c>
      <c r="R5" s="87" t="s">
        <v>0</v>
      </c>
      <c r="S5" s="87" t="s">
        <v>0</v>
      </c>
    </row>
    <row r="6" spans="1:19" ht="59.25" customHeight="1" x14ac:dyDescent="0.2">
      <c r="A6" s="81"/>
      <c r="B6" s="81"/>
      <c r="C6" s="81"/>
      <c r="D6" s="81"/>
      <c r="E6" s="81"/>
      <c r="F6" s="81"/>
      <c r="G6" s="17" t="s">
        <v>0</v>
      </c>
      <c r="H6" s="17" t="s">
        <v>0</v>
      </c>
      <c r="I6" s="12" t="s">
        <v>28</v>
      </c>
      <c r="J6" s="12" t="s">
        <v>29</v>
      </c>
      <c r="K6" s="12" t="s">
        <v>30</v>
      </c>
      <c r="L6" s="12" t="s">
        <v>31</v>
      </c>
      <c r="M6" s="12" t="s">
        <v>30</v>
      </c>
      <c r="N6" s="12" t="s">
        <v>31</v>
      </c>
      <c r="O6" s="12" t="s">
        <v>30</v>
      </c>
      <c r="P6" s="12" t="s">
        <v>31</v>
      </c>
      <c r="Q6" s="12" t="s">
        <v>32</v>
      </c>
      <c r="R6" s="12" t="s">
        <v>33</v>
      </c>
      <c r="S6" s="12" t="s">
        <v>34</v>
      </c>
    </row>
    <row r="7" spans="1:19" x14ac:dyDescent="0.2">
      <c r="A7" s="12" t="s">
        <v>35</v>
      </c>
      <c r="B7" s="12" t="s">
        <v>36</v>
      </c>
      <c r="C7" s="12" t="s">
        <v>37</v>
      </c>
      <c r="D7" s="12" t="s">
        <v>38</v>
      </c>
      <c r="E7" s="12" t="s">
        <v>39</v>
      </c>
      <c r="F7" s="12" t="s">
        <v>40</v>
      </c>
      <c r="G7" s="12" t="s">
        <v>41</v>
      </c>
      <c r="H7" s="12" t="s">
        <v>42</v>
      </c>
      <c r="I7" s="12" t="s">
        <v>43</v>
      </c>
      <c r="J7" s="12" t="s">
        <v>44</v>
      </c>
      <c r="K7" s="12" t="s">
        <v>45</v>
      </c>
      <c r="L7" s="12" t="s">
        <v>46</v>
      </c>
      <c r="M7" s="12" t="s">
        <v>47</v>
      </c>
      <c r="N7" s="12" t="s">
        <v>48</v>
      </c>
      <c r="O7" s="12" t="s">
        <v>49</v>
      </c>
      <c r="P7" s="12" t="s">
        <v>50</v>
      </c>
      <c r="Q7" s="12" t="s">
        <v>51</v>
      </c>
      <c r="R7" s="12" t="s">
        <v>52</v>
      </c>
      <c r="S7" s="12" t="s">
        <v>53</v>
      </c>
    </row>
    <row r="8" spans="1:19" ht="409.5" x14ac:dyDescent="0.2">
      <c r="A8" s="49" t="s">
        <v>162</v>
      </c>
      <c r="B8" s="9" t="s">
        <v>176</v>
      </c>
      <c r="C8" s="9" t="s">
        <v>55</v>
      </c>
      <c r="D8" s="9" t="s">
        <v>158</v>
      </c>
      <c r="E8" s="9" t="s">
        <v>55</v>
      </c>
      <c r="F8" s="9" t="s">
        <v>0</v>
      </c>
      <c r="G8" s="9" t="s">
        <v>56</v>
      </c>
      <c r="H8" s="9" t="s">
        <v>0</v>
      </c>
      <c r="I8" s="9" t="s">
        <v>57</v>
      </c>
      <c r="J8" s="9" t="s">
        <v>58</v>
      </c>
      <c r="K8" s="10"/>
      <c r="L8" s="10">
        <v>435</v>
      </c>
      <c r="M8" s="10"/>
      <c r="N8" s="10">
        <v>435</v>
      </c>
      <c r="O8" s="10"/>
      <c r="P8" s="10">
        <v>435</v>
      </c>
      <c r="Q8" s="11" t="s">
        <v>59</v>
      </c>
      <c r="R8" s="11" t="s">
        <v>60</v>
      </c>
      <c r="S8" s="11" t="s">
        <v>159</v>
      </c>
    </row>
    <row r="9" spans="1:19" ht="409.5" x14ac:dyDescent="0.2">
      <c r="A9" s="49" t="s">
        <v>163</v>
      </c>
      <c r="B9" s="9" t="s">
        <v>177</v>
      </c>
      <c r="C9" s="9" t="s">
        <v>164</v>
      </c>
      <c r="D9" s="9" t="s">
        <v>158</v>
      </c>
      <c r="E9" s="9" t="s">
        <v>129</v>
      </c>
      <c r="F9" s="9" t="s">
        <v>0</v>
      </c>
      <c r="G9" s="9" t="s">
        <v>56</v>
      </c>
      <c r="H9" s="9" t="s">
        <v>0</v>
      </c>
      <c r="I9" s="9" t="s">
        <v>57</v>
      </c>
      <c r="J9" s="9" t="s">
        <v>58</v>
      </c>
      <c r="K9" s="10"/>
      <c r="L9" s="10">
        <v>108</v>
      </c>
      <c r="M9" s="10"/>
      <c r="N9" s="10">
        <v>108</v>
      </c>
      <c r="O9" s="10"/>
      <c r="P9" s="10">
        <v>108</v>
      </c>
      <c r="Q9" s="11" t="s">
        <v>59</v>
      </c>
      <c r="R9" s="11" t="s">
        <v>60</v>
      </c>
      <c r="S9" s="11" t="s">
        <v>159</v>
      </c>
    </row>
    <row r="10" spans="1:19" ht="263.45" customHeight="1" x14ac:dyDescent="0.2">
      <c r="A10" s="49" t="s">
        <v>174</v>
      </c>
      <c r="B10" s="9" t="s">
        <v>178</v>
      </c>
      <c r="C10" s="9" t="s">
        <v>172</v>
      </c>
      <c r="D10" s="9" t="s">
        <v>141</v>
      </c>
      <c r="E10" s="9" t="s">
        <v>173</v>
      </c>
      <c r="F10" s="9"/>
      <c r="G10" s="9" t="s">
        <v>56</v>
      </c>
      <c r="H10" s="9"/>
      <c r="I10" s="9" t="s">
        <v>161</v>
      </c>
      <c r="J10" s="9" t="s">
        <v>58</v>
      </c>
      <c r="K10" s="10"/>
      <c r="L10" s="10">
        <v>543</v>
      </c>
      <c r="M10" s="10"/>
      <c r="N10" s="10">
        <v>543</v>
      </c>
      <c r="O10" s="10"/>
      <c r="P10" s="10">
        <v>543</v>
      </c>
      <c r="Q10" s="11" t="s">
        <v>142</v>
      </c>
      <c r="R10" s="23">
        <v>41967</v>
      </c>
      <c r="S10" s="11" t="s">
        <v>160</v>
      </c>
    </row>
  </sheetData>
  <mergeCells count="16">
    <mergeCell ref="F5:F6"/>
    <mergeCell ref="K5:L5"/>
    <mergeCell ref="M5:N5"/>
    <mergeCell ref="O5:P5"/>
    <mergeCell ref="A2:S2"/>
    <mergeCell ref="A3:S3"/>
    <mergeCell ref="D4:F4"/>
    <mergeCell ref="G4:H4"/>
    <mergeCell ref="I4:J5"/>
    <mergeCell ref="K4:P4"/>
    <mergeCell ref="Q4:S5"/>
    <mergeCell ref="D5:D6"/>
    <mergeCell ref="A4:A6"/>
    <mergeCell ref="B4:B6"/>
    <mergeCell ref="C4:C6"/>
    <mergeCell ref="E5:E6"/>
  </mergeCells>
  <pageMargins left="0.39370078740157483" right="0.39370078740157483" top="0.39370078740157483" bottom="0.59055118110236227" header="0.31496062992125984" footer="0.31496062992125984"/>
  <pageSetup paperSize="9" scale="65" fitToHeight="0" orientation="landscape" r:id="rId1"/>
  <headerFooter>
    <oddFooter>&amp;C&amp;P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workbookViewId="0">
      <selection activeCell="D3" sqref="D3"/>
    </sheetView>
  </sheetViews>
  <sheetFormatPr defaultRowHeight="12.75" x14ac:dyDescent="0.2"/>
  <cols>
    <col min="1" max="1" width="20.83203125" customWidth="1"/>
    <col min="2" max="2" width="22.5" customWidth="1"/>
    <col min="3" max="7" width="15" customWidth="1"/>
    <col min="8" max="8" width="30.1640625" customWidth="1"/>
    <col min="9" max="9" width="10.1640625" customWidth="1"/>
    <col min="10" max="10" width="12.33203125" customWidth="1"/>
    <col min="11" max="11" width="12.5" customWidth="1"/>
    <col min="12" max="12" width="13.1640625" customWidth="1"/>
    <col min="13" max="13" width="21.6640625" customWidth="1"/>
  </cols>
  <sheetData>
    <row r="1" spans="1:13" ht="57.95" customHeight="1" x14ac:dyDescent="0.2">
      <c r="A1" s="85" t="s">
        <v>61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13" ht="102.75" customHeight="1" x14ac:dyDescent="0.2">
      <c r="A2" s="87" t="s">
        <v>130</v>
      </c>
      <c r="B2" s="87" t="s">
        <v>16</v>
      </c>
      <c r="C2" s="87" t="s">
        <v>18</v>
      </c>
      <c r="D2" s="87"/>
      <c r="E2" s="87"/>
      <c r="F2" s="87" t="s">
        <v>19</v>
      </c>
      <c r="G2" s="87"/>
      <c r="H2" s="87" t="s">
        <v>62</v>
      </c>
      <c r="I2" s="87"/>
      <c r="J2" s="87" t="s">
        <v>63</v>
      </c>
      <c r="K2" s="87"/>
      <c r="L2" s="87"/>
      <c r="M2" s="87" t="s">
        <v>64</v>
      </c>
    </row>
    <row r="3" spans="1:13" ht="105.6" customHeight="1" x14ac:dyDescent="0.2">
      <c r="A3" s="87" t="s">
        <v>0</v>
      </c>
      <c r="B3" s="87" t="s">
        <v>0</v>
      </c>
      <c r="C3" s="12" t="s">
        <v>23</v>
      </c>
      <c r="D3" s="12" t="s">
        <v>24</v>
      </c>
      <c r="E3" s="12" t="s">
        <v>25</v>
      </c>
      <c r="F3" s="12" t="s">
        <v>26</v>
      </c>
      <c r="G3" s="12" t="s">
        <v>27</v>
      </c>
      <c r="H3" s="12" t="s">
        <v>28</v>
      </c>
      <c r="I3" s="12" t="s">
        <v>29</v>
      </c>
      <c r="J3" s="69" t="s">
        <v>184</v>
      </c>
      <c r="K3" s="69" t="s">
        <v>185</v>
      </c>
      <c r="L3" s="69" t="s">
        <v>186</v>
      </c>
      <c r="M3" s="87" t="s">
        <v>0</v>
      </c>
    </row>
    <row r="4" spans="1:13" ht="337.5" x14ac:dyDescent="0.2">
      <c r="A4" s="24" t="s">
        <v>162</v>
      </c>
      <c r="B4" s="24" t="s">
        <v>176</v>
      </c>
      <c r="C4" s="24" t="s">
        <v>158</v>
      </c>
      <c r="D4" s="24" t="s">
        <v>55</v>
      </c>
      <c r="E4" s="24" t="s">
        <v>0</v>
      </c>
      <c r="F4" s="24" t="s">
        <v>56</v>
      </c>
      <c r="G4" s="24" t="s">
        <v>0</v>
      </c>
      <c r="H4" s="24" t="s">
        <v>154</v>
      </c>
      <c r="I4" s="24" t="s">
        <v>66</v>
      </c>
      <c r="J4" s="25">
        <v>100</v>
      </c>
      <c r="K4" s="25">
        <v>100</v>
      </c>
      <c r="L4" s="25">
        <v>100</v>
      </c>
      <c r="M4" s="26">
        <v>5</v>
      </c>
    </row>
    <row r="5" spans="1:13" ht="337.5" x14ac:dyDescent="0.2">
      <c r="A5" s="24" t="s">
        <v>162</v>
      </c>
      <c r="B5" s="24" t="s">
        <v>175</v>
      </c>
      <c r="C5" s="24" t="s">
        <v>158</v>
      </c>
      <c r="D5" s="24" t="s">
        <v>55</v>
      </c>
      <c r="E5" s="24" t="s">
        <v>0</v>
      </c>
      <c r="F5" s="24" t="s">
        <v>56</v>
      </c>
      <c r="G5" s="24" t="s">
        <v>0</v>
      </c>
      <c r="H5" s="24" t="s">
        <v>67</v>
      </c>
      <c r="I5" s="24" t="s">
        <v>66</v>
      </c>
      <c r="J5" s="25">
        <v>0</v>
      </c>
      <c r="K5" s="25">
        <v>0</v>
      </c>
      <c r="L5" s="25">
        <v>0</v>
      </c>
      <c r="M5" s="26">
        <v>5</v>
      </c>
    </row>
    <row r="6" spans="1:13" ht="337.5" x14ac:dyDescent="0.2">
      <c r="A6" s="24" t="s">
        <v>162</v>
      </c>
      <c r="B6" s="24" t="s">
        <v>175</v>
      </c>
      <c r="C6" s="24" t="s">
        <v>158</v>
      </c>
      <c r="D6" s="24" t="s">
        <v>55</v>
      </c>
      <c r="E6" s="24" t="s">
        <v>0</v>
      </c>
      <c r="F6" s="24" t="s">
        <v>56</v>
      </c>
      <c r="G6" s="24" t="s">
        <v>0</v>
      </c>
      <c r="H6" s="24" t="s">
        <v>157</v>
      </c>
      <c r="I6" s="24" t="s">
        <v>66</v>
      </c>
      <c r="J6" s="25">
        <v>100</v>
      </c>
      <c r="K6" s="25">
        <v>100</v>
      </c>
      <c r="L6" s="25">
        <v>100</v>
      </c>
      <c r="M6" s="26">
        <v>5</v>
      </c>
    </row>
    <row r="7" spans="1:13" ht="234" customHeight="1" x14ac:dyDescent="0.2">
      <c r="A7" s="24" t="s">
        <v>162</v>
      </c>
      <c r="B7" s="24" t="s">
        <v>175</v>
      </c>
      <c r="C7" s="24" t="s">
        <v>158</v>
      </c>
      <c r="D7" s="24" t="s">
        <v>55</v>
      </c>
      <c r="E7" s="24" t="s">
        <v>0</v>
      </c>
      <c r="F7" s="24" t="s">
        <v>56</v>
      </c>
      <c r="G7" s="24" t="s">
        <v>0</v>
      </c>
      <c r="H7" s="24" t="s">
        <v>65</v>
      </c>
      <c r="I7" s="24" t="s">
        <v>66</v>
      </c>
      <c r="J7" s="25">
        <v>100</v>
      </c>
      <c r="K7" s="25">
        <v>100</v>
      </c>
      <c r="L7" s="25">
        <v>100</v>
      </c>
      <c r="M7" s="26">
        <v>5</v>
      </c>
    </row>
    <row r="8" spans="1:13" ht="146.44999999999999" customHeight="1" x14ac:dyDescent="0.2">
      <c r="A8" s="24" t="s">
        <v>162</v>
      </c>
      <c r="B8" s="24" t="s">
        <v>175</v>
      </c>
      <c r="C8" s="24" t="s">
        <v>158</v>
      </c>
      <c r="D8" s="24" t="s">
        <v>55</v>
      </c>
      <c r="E8" s="24" t="s">
        <v>0</v>
      </c>
      <c r="F8" s="24" t="s">
        <v>56</v>
      </c>
      <c r="G8" s="24" t="s">
        <v>0</v>
      </c>
      <c r="H8" s="24" t="s">
        <v>156</v>
      </c>
      <c r="I8" s="24" t="s">
        <v>66</v>
      </c>
      <c r="J8" s="25">
        <v>100</v>
      </c>
      <c r="K8" s="25">
        <v>100</v>
      </c>
      <c r="L8" s="25">
        <v>100</v>
      </c>
      <c r="M8" s="26">
        <v>5</v>
      </c>
    </row>
    <row r="9" spans="1:13" ht="409.5" x14ac:dyDescent="0.2">
      <c r="A9" s="24" t="s">
        <v>162</v>
      </c>
      <c r="B9" s="24" t="s">
        <v>175</v>
      </c>
      <c r="C9" s="24" t="s">
        <v>158</v>
      </c>
      <c r="D9" s="24" t="s">
        <v>55</v>
      </c>
      <c r="E9" s="24" t="s">
        <v>0</v>
      </c>
      <c r="F9" s="24" t="s">
        <v>56</v>
      </c>
      <c r="G9" s="24" t="s">
        <v>0</v>
      </c>
      <c r="H9" s="24" t="s">
        <v>155</v>
      </c>
      <c r="I9" s="24" t="s">
        <v>66</v>
      </c>
      <c r="J9" s="25">
        <v>100</v>
      </c>
      <c r="K9" s="25">
        <v>100</v>
      </c>
      <c r="L9" s="25">
        <v>100</v>
      </c>
      <c r="M9" s="26">
        <v>5</v>
      </c>
    </row>
    <row r="10" spans="1:13" ht="337.5" x14ac:dyDescent="0.2">
      <c r="A10" s="27" t="s">
        <v>163</v>
      </c>
      <c r="B10" s="27" t="s">
        <v>177</v>
      </c>
      <c r="C10" s="27" t="s">
        <v>158</v>
      </c>
      <c r="D10" s="27" t="s">
        <v>129</v>
      </c>
      <c r="E10" s="27"/>
      <c r="F10" s="27" t="s">
        <v>56</v>
      </c>
      <c r="G10" s="28"/>
      <c r="H10" s="29" t="s">
        <v>154</v>
      </c>
      <c r="I10" s="29" t="s">
        <v>66</v>
      </c>
      <c r="J10" s="30">
        <v>100</v>
      </c>
      <c r="K10" s="30">
        <v>100</v>
      </c>
      <c r="L10" s="30">
        <v>100</v>
      </c>
      <c r="M10" s="31">
        <v>5</v>
      </c>
    </row>
    <row r="11" spans="1:13" ht="337.5" x14ac:dyDescent="0.2">
      <c r="A11" s="27" t="s">
        <v>163</v>
      </c>
      <c r="B11" s="27" t="s">
        <v>177</v>
      </c>
      <c r="C11" s="27" t="s">
        <v>158</v>
      </c>
      <c r="D11" s="27" t="s">
        <v>129</v>
      </c>
      <c r="E11" s="27"/>
      <c r="F11" s="27" t="s">
        <v>56</v>
      </c>
      <c r="G11" s="28"/>
      <c r="H11" s="29" t="s">
        <v>67</v>
      </c>
      <c r="I11" s="29" t="s">
        <v>66</v>
      </c>
      <c r="J11" s="30">
        <v>0</v>
      </c>
      <c r="K11" s="30">
        <v>0</v>
      </c>
      <c r="L11" s="30">
        <v>0</v>
      </c>
      <c r="M11" s="31">
        <v>5</v>
      </c>
    </row>
    <row r="12" spans="1:13" ht="337.5" x14ac:dyDescent="0.2">
      <c r="A12" s="27" t="s">
        <v>163</v>
      </c>
      <c r="B12" s="27" t="s">
        <v>177</v>
      </c>
      <c r="C12" s="27" t="s">
        <v>158</v>
      </c>
      <c r="D12" s="27" t="s">
        <v>129</v>
      </c>
      <c r="E12" s="27"/>
      <c r="F12" s="27" t="s">
        <v>56</v>
      </c>
      <c r="G12" s="28"/>
      <c r="H12" s="29" t="s">
        <v>157</v>
      </c>
      <c r="I12" s="29" t="s">
        <v>66</v>
      </c>
      <c r="J12" s="30">
        <v>100</v>
      </c>
      <c r="K12" s="30">
        <v>100</v>
      </c>
      <c r="L12" s="30">
        <v>100</v>
      </c>
      <c r="M12" s="31">
        <v>5</v>
      </c>
    </row>
    <row r="13" spans="1:13" ht="337.5" x14ac:dyDescent="0.2">
      <c r="A13" s="27" t="s">
        <v>163</v>
      </c>
      <c r="B13" s="27" t="s">
        <v>177</v>
      </c>
      <c r="C13" s="27" t="s">
        <v>158</v>
      </c>
      <c r="D13" s="27" t="s">
        <v>129</v>
      </c>
      <c r="E13" s="27" t="s">
        <v>0</v>
      </c>
      <c r="F13" s="27" t="s">
        <v>56</v>
      </c>
      <c r="G13" s="28" t="s">
        <v>0</v>
      </c>
      <c r="H13" s="29" t="s">
        <v>65</v>
      </c>
      <c r="I13" s="29" t="s">
        <v>66</v>
      </c>
      <c r="J13" s="30">
        <v>100</v>
      </c>
      <c r="K13" s="30">
        <v>100</v>
      </c>
      <c r="L13" s="30">
        <v>100</v>
      </c>
      <c r="M13" s="31">
        <v>5</v>
      </c>
    </row>
    <row r="14" spans="1:13" ht="337.5" x14ac:dyDescent="0.2">
      <c r="A14" s="27" t="s">
        <v>163</v>
      </c>
      <c r="B14" s="27" t="s">
        <v>177</v>
      </c>
      <c r="C14" s="27" t="s">
        <v>158</v>
      </c>
      <c r="D14" s="27" t="s">
        <v>129</v>
      </c>
      <c r="E14" s="27"/>
      <c r="F14" s="27" t="s">
        <v>56</v>
      </c>
      <c r="G14" s="28"/>
      <c r="H14" s="29" t="s">
        <v>156</v>
      </c>
      <c r="I14" s="29" t="s">
        <v>66</v>
      </c>
      <c r="J14" s="30">
        <v>100</v>
      </c>
      <c r="K14" s="30">
        <v>100</v>
      </c>
      <c r="L14" s="30">
        <v>100</v>
      </c>
      <c r="M14" s="31">
        <v>5</v>
      </c>
    </row>
    <row r="15" spans="1:13" ht="409.5" x14ac:dyDescent="0.2">
      <c r="A15" s="27" t="s">
        <v>163</v>
      </c>
      <c r="B15" s="32" t="s">
        <v>177</v>
      </c>
      <c r="C15" s="32" t="s">
        <v>158</v>
      </c>
      <c r="D15" s="32" t="s">
        <v>129</v>
      </c>
      <c r="E15" s="32"/>
      <c r="F15" s="32" t="s">
        <v>56</v>
      </c>
      <c r="G15" s="28"/>
      <c r="H15" s="29" t="s">
        <v>155</v>
      </c>
      <c r="I15" s="29" t="s">
        <v>66</v>
      </c>
      <c r="J15" s="30">
        <v>100</v>
      </c>
      <c r="K15" s="30">
        <v>100</v>
      </c>
      <c r="L15" s="30">
        <v>100</v>
      </c>
      <c r="M15" s="31">
        <v>5</v>
      </c>
    </row>
    <row r="16" spans="1:13" ht="409.5" x14ac:dyDescent="0.2">
      <c r="A16" s="34" t="s">
        <v>174</v>
      </c>
      <c r="B16" s="38" t="s">
        <v>178</v>
      </c>
      <c r="C16" s="38" t="s">
        <v>141</v>
      </c>
      <c r="D16" s="38" t="s">
        <v>173</v>
      </c>
      <c r="E16" s="37"/>
      <c r="F16" s="38" t="s">
        <v>56</v>
      </c>
      <c r="G16" s="39" t="s">
        <v>0</v>
      </c>
      <c r="H16" s="33" t="s">
        <v>168</v>
      </c>
      <c r="I16" s="33" t="s">
        <v>169</v>
      </c>
      <c r="J16" s="35">
        <v>0</v>
      </c>
      <c r="K16" s="35">
        <v>0</v>
      </c>
      <c r="L16" s="35">
        <v>0</v>
      </c>
      <c r="M16" s="36">
        <v>5</v>
      </c>
    </row>
    <row r="17" spans="1:13" ht="409.5" x14ac:dyDescent="0.2">
      <c r="A17" s="34" t="s">
        <v>174</v>
      </c>
      <c r="B17" s="62" t="s">
        <v>178</v>
      </c>
      <c r="C17" s="62" t="s">
        <v>141</v>
      </c>
      <c r="D17" s="62" t="s">
        <v>173</v>
      </c>
      <c r="E17" s="63"/>
      <c r="F17" s="64" t="s">
        <v>56</v>
      </c>
      <c r="G17" s="39" t="s">
        <v>0</v>
      </c>
      <c r="H17" s="33" t="s">
        <v>154</v>
      </c>
      <c r="I17" s="33" t="s">
        <v>66</v>
      </c>
      <c r="J17" s="35">
        <v>100</v>
      </c>
      <c r="K17" s="35">
        <v>100</v>
      </c>
      <c r="L17" s="35">
        <v>100</v>
      </c>
      <c r="M17" s="36">
        <v>5</v>
      </c>
    </row>
    <row r="18" spans="1:13" ht="409.5" x14ac:dyDescent="0.2">
      <c r="A18" s="34" t="s">
        <v>174</v>
      </c>
      <c r="B18" s="34" t="s">
        <v>178</v>
      </c>
      <c r="C18" s="34" t="s">
        <v>141</v>
      </c>
      <c r="D18" s="34" t="s">
        <v>173</v>
      </c>
      <c r="E18" s="37"/>
      <c r="F18" s="38" t="s">
        <v>56</v>
      </c>
      <c r="G18" s="39" t="s">
        <v>0</v>
      </c>
      <c r="H18" s="33" t="s">
        <v>170</v>
      </c>
      <c r="I18" s="33" t="s">
        <v>171</v>
      </c>
      <c r="J18" s="35">
        <v>5</v>
      </c>
      <c r="K18" s="35">
        <v>5</v>
      </c>
      <c r="L18" s="35">
        <v>5</v>
      </c>
      <c r="M18" s="36">
        <v>5</v>
      </c>
    </row>
    <row r="19" spans="1:13" ht="409.5" x14ac:dyDescent="0.2">
      <c r="A19" s="34" t="s">
        <v>174</v>
      </c>
      <c r="B19" s="34" t="s">
        <v>178</v>
      </c>
      <c r="C19" s="34" t="s">
        <v>141</v>
      </c>
      <c r="D19" s="34" t="s">
        <v>173</v>
      </c>
      <c r="E19" s="37"/>
      <c r="F19" s="38" t="s">
        <v>56</v>
      </c>
      <c r="G19" s="39" t="s">
        <v>0</v>
      </c>
      <c r="H19" s="33" t="s">
        <v>157</v>
      </c>
      <c r="I19" s="33" t="s">
        <v>66</v>
      </c>
      <c r="J19" s="35">
        <v>100</v>
      </c>
      <c r="K19" s="35">
        <v>100</v>
      </c>
      <c r="L19" s="35">
        <v>100</v>
      </c>
      <c r="M19" s="36">
        <v>5</v>
      </c>
    </row>
  </sheetData>
  <mergeCells count="8">
    <mergeCell ref="A1:M1"/>
    <mergeCell ref="A2:A3"/>
    <mergeCell ref="B2:B3"/>
    <mergeCell ref="C2:E2"/>
    <mergeCell ref="F2:G2"/>
    <mergeCell ref="H2:I2"/>
    <mergeCell ref="J2:L2"/>
    <mergeCell ref="M2:M3"/>
  </mergeCells>
  <pageMargins left="0.39370078740157483" right="0.39370078740157483" top="0.39370078740157483" bottom="0.59055118110236227" header="0.31496062992125984" footer="0.31496062992125984"/>
  <pageSetup paperSize="9" scale="71" fitToHeight="0" orientation="landscape" r:id="rId1"/>
  <headerFooter>
    <oddFooter>&amp;C&amp;P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topLeftCell="A7" workbookViewId="0">
      <selection activeCell="B58" sqref="B58"/>
    </sheetView>
  </sheetViews>
  <sheetFormatPr defaultRowHeight="12.75" x14ac:dyDescent="0.2"/>
  <cols>
    <col min="1" max="1" width="12" customWidth="1"/>
    <col min="2" max="2" width="79.6640625" customWidth="1"/>
    <col min="3" max="3" width="13.1640625" customWidth="1"/>
    <col min="4" max="4" width="31.1640625" customWidth="1"/>
    <col min="5" max="5" width="14.83203125" customWidth="1"/>
    <col min="6" max="7" width="15.6640625" customWidth="1"/>
    <col min="9" max="9" width="15.5" bestFit="1" customWidth="1"/>
    <col min="10" max="10" width="14.5" bestFit="1" customWidth="1"/>
  </cols>
  <sheetData>
    <row r="1" spans="1:8" ht="15.75" x14ac:dyDescent="0.2">
      <c r="A1" s="89" t="s">
        <v>68</v>
      </c>
      <c r="B1" s="89"/>
      <c r="C1" s="89"/>
      <c r="D1" s="89"/>
      <c r="E1" s="89"/>
      <c r="F1" s="89"/>
      <c r="G1" s="89"/>
    </row>
    <row r="2" spans="1:8" x14ac:dyDescent="0.2">
      <c r="A2" s="90" t="s">
        <v>69</v>
      </c>
      <c r="B2" s="90" t="s">
        <v>70</v>
      </c>
      <c r="C2" s="90" t="s">
        <v>29</v>
      </c>
      <c r="D2" s="90" t="s">
        <v>71</v>
      </c>
      <c r="E2" s="90"/>
      <c r="F2" s="90"/>
      <c r="G2" s="90" t="s">
        <v>72</v>
      </c>
    </row>
    <row r="3" spans="1:8" ht="38.25" x14ac:dyDescent="0.2">
      <c r="A3" s="90" t="s">
        <v>0</v>
      </c>
      <c r="B3" s="90" t="s">
        <v>0</v>
      </c>
      <c r="C3" s="90" t="s">
        <v>0</v>
      </c>
      <c r="D3" s="13" t="s">
        <v>73</v>
      </c>
      <c r="E3" s="13" t="s">
        <v>74</v>
      </c>
      <c r="F3" s="13" t="s">
        <v>75</v>
      </c>
      <c r="G3" s="90" t="s">
        <v>0</v>
      </c>
    </row>
    <row r="4" spans="1:8" x14ac:dyDescent="0.2">
      <c r="A4" s="13" t="s">
        <v>35</v>
      </c>
      <c r="B4" s="13" t="s">
        <v>36</v>
      </c>
      <c r="C4" s="13" t="s">
        <v>37</v>
      </c>
      <c r="D4" s="13" t="s">
        <v>38</v>
      </c>
      <c r="E4" s="13" t="s">
        <v>39</v>
      </c>
      <c r="F4" s="13" t="s">
        <v>40</v>
      </c>
      <c r="G4" s="13" t="s">
        <v>41</v>
      </c>
    </row>
    <row r="5" spans="1:8" ht="69.599999999999994" customHeight="1" x14ac:dyDescent="0.2">
      <c r="A5" s="19" t="s">
        <v>35</v>
      </c>
      <c r="B5" s="14" t="s">
        <v>76</v>
      </c>
      <c r="C5" s="13" t="s">
        <v>77</v>
      </c>
      <c r="D5" s="52">
        <f>D8+D19+D30</f>
        <v>100043596.04999998</v>
      </c>
      <c r="E5" s="52">
        <f t="shared" ref="E5:F5" si="0">E8+E19+E30</f>
        <v>100043596.04999998</v>
      </c>
      <c r="F5" s="52">
        <f t="shared" si="0"/>
        <v>100043596.04999998</v>
      </c>
      <c r="G5" s="22" t="s">
        <v>165</v>
      </c>
    </row>
    <row r="6" spans="1:8" ht="15.75" x14ac:dyDescent="0.2">
      <c r="A6" s="15" t="s">
        <v>133</v>
      </c>
      <c r="B6" s="16" t="s">
        <v>162</v>
      </c>
      <c r="C6" s="8" t="s">
        <v>0</v>
      </c>
      <c r="D6" s="53"/>
      <c r="E6" s="53"/>
      <c r="F6" s="53"/>
      <c r="G6" s="8" t="s">
        <v>0</v>
      </c>
    </row>
    <row r="7" spans="1:8" x14ac:dyDescent="0.2">
      <c r="A7" s="19" t="s">
        <v>78</v>
      </c>
      <c r="B7" s="14" t="s">
        <v>54</v>
      </c>
      <c r="C7" s="14" t="s">
        <v>0</v>
      </c>
      <c r="D7" s="22" t="s">
        <v>0</v>
      </c>
      <c r="E7" s="22" t="s">
        <v>0</v>
      </c>
      <c r="F7" s="22" t="s">
        <v>0</v>
      </c>
      <c r="G7" s="20" t="s">
        <v>0</v>
      </c>
    </row>
    <row r="8" spans="1:8" ht="38.25" x14ac:dyDescent="0.2">
      <c r="A8" s="19" t="s">
        <v>79</v>
      </c>
      <c r="B8" s="22" t="s">
        <v>132</v>
      </c>
      <c r="C8" s="13" t="s">
        <v>77</v>
      </c>
      <c r="D8" s="52">
        <f>D9*D14-D15*D16</f>
        <v>80073229.649999991</v>
      </c>
      <c r="E8" s="52">
        <f>D8</f>
        <v>80073229.649999991</v>
      </c>
      <c r="F8" s="52">
        <f>D8</f>
        <v>80073229.649999991</v>
      </c>
      <c r="G8" s="20" t="s">
        <v>136</v>
      </c>
    </row>
    <row r="9" spans="1:8" ht="38.25" x14ac:dyDescent="0.2">
      <c r="A9" s="19" t="s">
        <v>80</v>
      </c>
      <c r="B9" s="14" t="s">
        <v>81</v>
      </c>
      <c r="C9" s="13" t="s">
        <v>77</v>
      </c>
      <c r="D9" s="52">
        <f>ROUND((D10*(D11/100*D12/100*D13/100)),2)</f>
        <v>306903.42</v>
      </c>
      <c r="E9" s="52">
        <f t="shared" ref="E9:F9" si="1">ROUND((E10*(E11/100*E12/100*E13/100)),2)</f>
        <v>306903.42</v>
      </c>
      <c r="F9" s="52">
        <f t="shared" si="1"/>
        <v>306903.42</v>
      </c>
      <c r="G9" s="20" t="s">
        <v>137</v>
      </c>
    </row>
    <row r="10" spans="1:8" x14ac:dyDescent="0.2">
      <c r="A10" s="19" t="s">
        <v>82</v>
      </c>
      <c r="B10" s="14" t="s">
        <v>83</v>
      </c>
      <c r="C10" s="13" t="s">
        <v>77</v>
      </c>
      <c r="D10" s="54">
        <v>313782.28000000003</v>
      </c>
      <c r="E10" s="54">
        <f>D10</f>
        <v>313782.28000000003</v>
      </c>
      <c r="F10" s="54">
        <f>D10</f>
        <v>313782.28000000003</v>
      </c>
      <c r="G10" s="20" t="s">
        <v>0</v>
      </c>
    </row>
    <row r="11" spans="1:8" x14ac:dyDescent="0.2">
      <c r="A11" s="19" t="s">
        <v>84</v>
      </c>
      <c r="B11" s="14" t="s">
        <v>85</v>
      </c>
      <c r="C11" s="13" t="s">
        <v>86</v>
      </c>
      <c r="D11" s="55">
        <v>100</v>
      </c>
      <c r="E11" s="55">
        <f>D11</f>
        <v>100</v>
      </c>
      <c r="F11" s="55">
        <f>D11</f>
        <v>100</v>
      </c>
      <c r="G11" s="20" t="s">
        <v>0</v>
      </c>
    </row>
    <row r="12" spans="1:8" x14ac:dyDescent="0.2">
      <c r="A12" s="19" t="s">
        <v>87</v>
      </c>
      <c r="B12" s="14" t="s">
        <v>88</v>
      </c>
      <c r="C12" s="13" t="s">
        <v>86</v>
      </c>
      <c r="D12" s="56">
        <v>104.5652349123</v>
      </c>
      <c r="E12" s="56">
        <f t="shared" ref="E12:E13" si="2">D12</f>
        <v>104.5652349123</v>
      </c>
      <c r="F12" s="56">
        <f t="shared" ref="F12:F13" si="3">D12</f>
        <v>104.5652349123</v>
      </c>
      <c r="G12" s="20" t="s">
        <v>0</v>
      </c>
    </row>
    <row r="13" spans="1:8" x14ac:dyDescent="0.2">
      <c r="A13" s="19" t="s">
        <v>89</v>
      </c>
      <c r="B13" s="14" t="s">
        <v>90</v>
      </c>
      <c r="C13" s="13" t="s">
        <v>86</v>
      </c>
      <c r="D13" s="56">
        <v>93.537551262500003</v>
      </c>
      <c r="E13" s="56">
        <f t="shared" si="2"/>
        <v>93.537551262500003</v>
      </c>
      <c r="F13" s="56">
        <f t="shared" si="3"/>
        <v>93.537551262500003</v>
      </c>
      <c r="G13" s="20" t="s">
        <v>0</v>
      </c>
    </row>
    <row r="14" spans="1:8" ht="25.5" x14ac:dyDescent="0.2">
      <c r="A14" s="19" t="s">
        <v>91</v>
      </c>
      <c r="B14" s="14" t="s">
        <v>92</v>
      </c>
      <c r="C14" s="13" t="s">
        <v>58</v>
      </c>
      <c r="D14" s="52">
        <f>Part1_1!L8</f>
        <v>435</v>
      </c>
      <c r="E14" s="52">
        <f>Part1_1!N8</f>
        <v>435</v>
      </c>
      <c r="F14" s="52">
        <f>Part1_1!P8</f>
        <v>435</v>
      </c>
      <c r="G14" s="20" t="s">
        <v>0</v>
      </c>
    </row>
    <row r="15" spans="1:8" ht="25.5" x14ac:dyDescent="0.2">
      <c r="A15" s="19" t="s">
        <v>93</v>
      </c>
      <c r="B15" s="14" t="s">
        <v>94</v>
      </c>
      <c r="C15" s="13" t="s">
        <v>77</v>
      </c>
      <c r="D15" s="18">
        <v>122827.03</v>
      </c>
      <c r="E15" s="18">
        <f>D15</f>
        <v>122827.03</v>
      </c>
      <c r="F15" s="18">
        <f>E15</f>
        <v>122827.03</v>
      </c>
      <c r="G15" s="20" t="s">
        <v>0</v>
      </c>
    </row>
    <row r="16" spans="1:8" ht="25.5" x14ac:dyDescent="0.2">
      <c r="A16" s="19" t="s">
        <v>95</v>
      </c>
      <c r="B16" s="14" t="s">
        <v>96</v>
      </c>
      <c r="C16" s="13" t="s">
        <v>58</v>
      </c>
      <c r="D16" s="52">
        <f>D14</f>
        <v>435</v>
      </c>
      <c r="E16" s="52">
        <f>D16</f>
        <v>435</v>
      </c>
      <c r="F16" s="52">
        <f>D16</f>
        <v>435</v>
      </c>
      <c r="G16" s="20" t="s">
        <v>0</v>
      </c>
      <c r="H16">
        <f>D16+D27</f>
        <v>543</v>
      </c>
    </row>
    <row r="17" spans="1:7" ht="15.75" x14ac:dyDescent="0.2">
      <c r="A17" s="15" t="s">
        <v>97</v>
      </c>
      <c r="B17" s="16" t="s">
        <v>163</v>
      </c>
      <c r="C17" s="13"/>
      <c r="D17" s="52"/>
      <c r="E17" s="52"/>
      <c r="F17" s="52"/>
      <c r="G17" s="8" t="s">
        <v>0</v>
      </c>
    </row>
    <row r="18" spans="1:7" x14ac:dyDescent="0.2">
      <c r="A18" s="19" t="s">
        <v>98</v>
      </c>
      <c r="B18" s="20" t="s">
        <v>54</v>
      </c>
      <c r="C18" s="19"/>
      <c r="D18" s="52"/>
      <c r="E18" s="52"/>
      <c r="F18" s="52"/>
      <c r="G18" s="20" t="s">
        <v>0</v>
      </c>
    </row>
    <row r="19" spans="1:7" ht="38.25" x14ac:dyDescent="0.2">
      <c r="A19" s="19" t="s">
        <v>99</v>
      </c>
      <c r="B19" s="22" t="s">
        <v>132</v>
      </c>
      <c r="C19" s="13" t="s">
        <v>77</v>
      </c>
      <c r="D19" s="52">
        <f>D20*D25-D26*D27</f>
        <v>19880250.119999997</v>
      </c>
      <c r="E19" s="52">
        <f>D19</f>
        <v>19880250.119999997</v>
      </c>
      <c r="F19" s="52">
        <f>D19</f>
        <v>19880250.119999997</v>
      </c>
      <c r="G19" s="20" t="s">
        <v>138</v>
      </c>
    </row>
    <row r="20" spans="1:7" ht="38.25" x14ac:dyDescent="0.2">
      <c r="A20" s="40" t="s">
        <v>100</v>
      </c>
      <c r="B20" s="41" t="s">
        <v>81</v>
      </c>
      <c r="C20" s="40" t="s">
        <v>77</v>
      </c>
      <c r="D20" s="42">
        <f>ROUND((D21*(D22/100*D23/100*D24/100)),2)</f>
        <v>306903.42</v>
      </c>
      <c r="E20" s="52">
        <f>D20</f>
        <v>306903.42</v>
      </c>
      <c r="F20" s="52">
        <f>E20</f>
        <v>306903.42</v>
      </c>
      <c r="G20" s="41" t="s">
        <v>139</v>
      </c>
    </row>
    <row r="21" spans="1:7" x14ac:dyDescent="0.2">
      <c r="A21" s="40" t="s">
        <v>101</v>
      </c>
      <c r="B21" s="41" t="s">
        <v>83</v>
      </c>
      <c r="C21" s="40" t="s">
        <v>77</v>
      </c>
      <c r="D21" s="54">
        <v>313782.28000000003</v>
      </c>
      <c r="E21" s="47">
        <f>D21</f>
        <v>313782.28000000003</v>
      </c>
      <c r="F21" s="47">
        <f>D21</f>
        <v>313782.28000000003</v>
      </c>
      <c r="G21" s="41" t="s">
        <v>0</v>
      </c>
    </row>
    <row r="22" spans="1:7" x14ac:dyDescent="0.2">
      <c r="A22" s="40" t="s">
        <v>102</v>
      </c>
      <c r="B22" s="41" t="s">
        <v>85</v>
      </c>
      <c r="C22" s="40" t="s">
        <v>86</v>
      </c>
      <c r="D22" s="55">
        <v>100</v>
      </c>
      <c r="E22" s="55">
        <f t="shared" ref="E22:E24" si="4">D22</f>
        <v>100</v>
      </c>
      <c r="F22" s="55">
        <f t="shared" ref="F22:F24" si="5">D22</f>
        <v>100</v>
      </c>
      <c r="G22" s="41" t="s">
        <v>0</v>
      </c>
    </row>
    <row r="23" spans="1:7" x14ac:dyDescent="0.2">
      <c r="A23" s="40" t="s">
        <v>103</v>
      </c>
      <c r="B23" s="41" t="s">
        <v>88</v>
      </c>
      <c r="C23" s="40" t="s">
        <v>86</v>
      </c>
      <c r="D23" s="56">
        <v>104.5652349123</v>
      </c>
      <c r="E23" s="56">
        <f t="shared" si="4"/>
        <v>104.5652349123</v>
      </c>
      <c r="F23" s="56">
        <f t="shared" si="5"/>
        <v>104.5652349123</v>
      </c>
      <c r="G23" s="41" t="s">
        <v>0</v>
      </c>
    </row>
    <row r="24" spans="1:7" x14ac:dyDescent="0.2">
      <c r="A24" s="40" t="s">
        <v>104</v>
      </c>
      <c r="B24" s="41" t="s">
        <v>90</v>
      </c>
      <c r="C24" s="40" t="s">
        <v>86</v>
      </c>
      <c r="D24" s="56">
        <v>93.537551262500003</v>
      </c>
      <c r="E24" s="56">
        <f t="shared" si="4"/>
        <v>93.537551262500003</v>
      </c>
      <c r="F24" s="56">
        <f t="shared" si="5"/>
        <v>93.537551262500003</v>
      </c>
      <c r="G24" s="41" t="s">
        <v>0</v>
      </c>
    </row>
    <row r="25" spans="1:7" ht="25.5" x14ac:dyDescent="0.2">
      <c r="A25" s="40" t="s">
        <v>105</v>
      </c>
      <c r="B25" s="41" t="s">
        <v>92</v>
      </c>
      <c r="C25" s="40" t="s">
        <v>58</v>
      </c>
      <c r="D25" s="52">
        <f>Part1_1!L9</f>
        <v>108</v>
      </c>
      <c r="E25" s="52">
        <f>Part1_1!N9</f>
        <v>108</v>
      </c>
      <c r="F25" s="52">
        <f>Part1_1!P9</f>
        <v>108</v>
      </c>
      <c r="G25" s="41" t="s">
        <v>0</v>
      </c>
    </row>
    <row r="26" spans="1:7" ht="25.5" x14ac:dyDescent="0.2">
      <c r="A26" s="40" t="s">
        <v>106</v>
      </c>
      <c r="B26" s="41" t="s">
        <v>94</v>
      </c>
      <c r="C26" s="40" t="s">
        <v>77</v>
      </c>
      <c r="D26" s="52">
        <v>122827.03</v>
      </c>
      <c r="E26" s="52">
        <f>D26</f>
        <v>122827.03</v>
      </c>
      <c r="F26" s="52">
        <f>D26</f>
        <v>122827.03</v>
      </c>
      <c r="G26" s="41" t="s">
        <v>0</v>
      </c>
    </row>
    <row r="27" spans="1:7" ht="25.5" x14ac:dyDescent="0.2">
      <c r="A27" s="40" t="s">
        <v>134</v>
      </c>
      <c r="B27" s="41" t="s">
        <v>96</v>
      </c>
      <c r="C27" s="40" t="s">
        <v>58</v>
      </c>
      <c r="D27" s="52">
        <f>D25</f>
        <v>108</v>
      </c>
      <c r="E27" s="52">
        <f>D27</f>
        <v>108</v>
      </c>
      <c r="F27" s="52">
        <f>D27</f>
        <v>108</v>
      </c>
      <c r="G27" s="41" t="s">
        <v>0</v>
      </c>
    </row>
    <row r="28" spans="1:7" ht="15.75" x14ac:dyDescent="0.2">
      <c r="A28" s="15" t="s">
        <v>143</v>
      </c>
      <c r="B28" s="50" t="s">
        <v>174</v>
      </c>
      <c r="C28" s="8" t="s">
        <v>0</v>
      </c>
      <c r="D28" s="53" t="s">
        <v>0</v>
      </c>
      <c r="E28" s="53" t="s">
        <v>0</v>
      </c>
      <c r="F28" s="53" t="s">
        <v>0</v>
      </c>
      <c r="G28" s="8" t="s">
        <v>0</v>
      </c>
    </row>
    <row r="29" spans="1:7" x14ac:dyDescent="0.2">
      <c r="A29" s="40" t="s">
        <v>144</v>
      </c>
      <c r="B29" s="9" t="s">
        <v>131</v>
      </c>
      <c r="C29" s="41" t="s">
        <v>0</v>
      </c>
      <c r="D29" s="22" t="s">
        <v>0</v>
      </c>
      <c r="E29" s="22" t="s">
        <v>0</v>
      </c>
      <c r="F29" s="22" t="s">
        <v>0</v>
      </c>
      <c r="G29" s="41" t="s">
        <v>0</v>
      </c>
    </row>
    <row r="30" spans="1:7" ht="38.25" x14ac:dyDescent="0.2">
      <c r="A30" s="40" t="s">
        <v>145</v>
      </c>
      <c r="B30" s="41" t="s">
        <v>132</v>
      </c>
      <c r="C30" s="40" t="s">
        <v>77</v>
      </c>
      <c r="D30" s="52">
        <f>D31*D36-D37*D38</f>
        <v>90116.28</v>
      </c>
      <c r="E30" s="52">
        <f>D30</f>
        <v>90116.28</v>
      </c>
      <c r="F30" s="52">
        <f>E30</f>
        <v>90116.28</v>
      </c>
      <c r="G30" s="22" t="s">
        <v>166</v>
      </c>
    </row>
    <row r="31" spans="1:7" ht="38.25" x14ac:dyDescent="0.2">
      <c r="A31" s="40" t="s">
        <v>146</v>
      </c>
      <c r="B31" s="61" t="s">
        <v>81</v>
      </c>
      <c r="C31" s="40" t="s">
        <v>77</v>
      </c>
      <c r="D31" s="57">
        <f>ROUND((D32*(D33/100*D34/100*D35/100)),2)</f>
        <v>237.08</v>
      </c>
      <c r="E31" s="57">
        <f>ROUND((E32*(E33/100*E34/100*E35/100)),2)</f>
        <v>237.08</v>
      </c>
      <c r="F31" s="57">
        <f>ROUND((F32*(F33/100*F34/100*F35/100)),2)</f>
        <v>237.08</v>
      </c>
      <c r="G31" s="60" t="s">
        <v>167</v>
      </c>
    </row>
    <row r="32" spans="1:7" x14ac:dyDescent="0.2">
      <c r="A32" s="40" t="s">
        <v>147</v>
      </c>
      <c r="B32" s="41" t="s">
        <v>83</v>
      </c>
      <c r="C32" s="40" t="s">
        <v>77</v>
      </c>
      <c r="D32" s="52">
        <v>5096.28</v>
      </c>
      <c r="E32" s="52">
        <f>D32</f>
        <v>5096.28</v>
      </c>
      <c r="F32" s="52">
        <f>E32</f>
        <v>5096.28</v>
      </c>
      <c r="G32" s="41" t="s">
        <v>0</v>
      </c>
    </row>
    <row r="33" spans="1:7" x14ac:dyDescent="0.2">
      <c r="A33" s="40" t="s">
        <v>148</v>
      </c>
      <c r="B33" s="41" t="s">
        <v>85</v>
      </c>
      <c r="C33" s="40" t="s">
        <v>86</v>
      </c>
      <c r="D33" s="55">
        <v>100</v>
      </c>
      <c r="E33" s="55">
        <v>100</v>
      </c>
      <c r="F33" s="55">
        <v>100</v>
      </c>
      <c r="G33" s="41" t="s">
        <v>0</v>
      </c>
    </row>
    <row r="34" spans="1:7" x14ac:dyDescent="0.2">
      <c r="A34" s="40" t="s">
        <v>149</v>
      </c>
      <c r="B34" s="41" t="s">
        <v>88</v>
      </c>
      <c r="C34" s="40" t="s">
        <v>86</v>
      </c>
      <c r="D34" s="56">
        <v>4.9881298001000003</v>
      </c>
      <c r="E34" s="56">
        <f>D34</f>
        <v>4.9881298001000003</v>
      </c>
      <c r="F34" s="56">
        <f>D34</f>
        <v>4.9881298001000003</v>
      </c>
      <c r="G34" s="41" t="s">
        <v>0</v>
      </c>
    </row>
    <row r="35" spans="1:7" x14ac:dyDescent="0.2">
      <c r="A35" s="40" t="s">
        <v>150</v>
      </c>
      <c r="B35" s="41" t="s">
        <v>90</v>
      </c>
      <c r="C35" s="40" t="s">
        <v>86</v>
      </c>
      <c r="D35" s="56">
        <v>93.261821083900003</v>
      </c>
      <c r="E35" s="56">
        <f>D35</f>
        <v>93.261821083900003</v>
      </c>
      <c r="F35" s="56">
        <f>D35</f>
        <v>93.261821083900003</v>
      </c>
      <c r="G35" s="41" t="s">
        <v>0</v>
      </c>
    </row>
    <row r="36" spans="1:7" ht="25.5" x14ac:dyDescent="0.2">
      <c r="A36" s="40" t="s">
        <v>151</v>
      </c>
      <c r="B36" s="41" t="s">
        <v>92</v>
      </c>
      <c r="C36" s="40" t="s">
        <v>58</v>
      </c>
      <c r="D36" s="52">
        <f>Part1_1!L10</f>
        <v>543</v>
      </c>
      <c r="E36" s="52">
        <f>Part1_1!N10</f>
        <v>543</v>
      </c>
      <c r="F36" s="52">
        <f>Part1_1!P10</f>
        <v>543</v>
      </c>
      <c r="G36" s="41" t="s">
        <v>0</v>
      </c>
    </row>
    <row r="37" spans="1:7" ht="25.5" x14ac:dyDescent="0.2">
      <c r="A37" s="40" t="s">
        <v>152</v>
      </c>
      <c r="B37" s="41" t="s">
        <v>94</v>
      </c>
      <c r="C37" s="40" t="s">
        <v>77</v>
      </c>
      <c r="D37" s="52">
        <v>71.12</v>
      </c>
      <c r="E37" s="52">
        <f>D37</f>
        <v>71.12</v>
      </c>
      <c r="F37" s="52">
        <f>D37</f>
        <v>71.12</v>
      </c>
      <c r="G37" s="41" t="s">
        <v>0</v>
      </c>
    </row>
    <row r="38" spans="1:7" ht="25.5" x14ac:dyDescent="0.2">
      <c r="A38" s="40" t="s">
        <v>153</v>
      </c>
      <c r="B38" s="41" t="s">
        <v>96</v>
      </c>
      <c r="C38" s="40" t="s">
        <v>58</v>
      </c>
      <c r="D38" s="58">
        <f>D36</f>
        <v>543</v>
      </c>
      <c r="E38" s="58">
        <f>E36</f>
        <v>543</v>
      </c>
      <c r="F38" s="58">
        <f>F36</f>
        <v>543</v>
      </c>
      <c r="G38" s="44" t="s">
        <v>0</v>
      </c>
    </row>
    <row r="39" spans="1:7" ht="25.5" x14ac:dyDescent="0.2">
      <c r="A39" s="40">
        <v>2</v>
      </c>
      <c r="B39" s="41" t="s">
        <v>107</v>
      </c>
      <c r="C39" s="43" t="s">
        <v>77</v>
      </c>
      <c r="D39" s="18">
        <f>1298412-3.17</f>
        <v>1298408.83</v>
      </c>
      <c r="E39" s="18">
        <f>D39</f>
        <v>1298408.83</v>
      </c>
      <c r="F39" s="18">
        <f>D39</f>
        <v>1298408.83</v>
      </c>
      <c r="G39" s="46" t="s">
        <v>0</v>
      </c>
    </row>
    <row r="40" spans="1:7" ht="15.75" x14ac:dyDescent="0.2">
      <c r="A40" s="15">
        <v>3</v>
      </c>
      <c r="B40" s="41" t="s">
        <v>108</v>
      </c>
      <c r="C40" s="40" t="s">
        <v>86</v>
      </c>
      <c r="D40" s="59">
        <v>100</v>
      </c>
      <c r="E40" s="59">
        <v>100</v>
      </c>
      <c r="F40" s="59">
        <v>100</v>
      </c>
      <c r="G40" s="45" t="s">
        <v>0</v>
      </c>
    </row>
    <row r="41" spans="1:7" x14ac:dyDescent="0.2">
      <c r="A41" s="21" t="s">
        <v>135</v>
      </c>
      <c r="B41" s="41" t="s">
        <v>109</v>
      </c>
      <c r="C41" s="40" t="s">
        <v>77</v>
      </c>
      <c r="D41" s="48">
        <f>D5+D39</f>
        <v>101342004.87999998</v>
      </c>
      <c r="E41" s="52">
        <f>E5+E39</f>
        <v>101342004.87999998</v>
      </c>
      <c r="F41" s="52">
        <f>F5+F39</f>
        <v>101342004.87999998</v>
      </c>
      <c r="G41" s="41" t="s">
        <v>140</v>
      </c>
    </row>
    <row r="43" spans="1:7" x14ac:dyDescent="0.2">
      <c r="D43" s="47"/>
    </row>
    <row r="45" spans="1:7" x14ac:dyDescent="0.2">
      <c r="C45" s="70"/>
      <c r="D45" s="47"/>
      <c r="E45" s="70"/>
    </row>
    <row r="46" spans="1:7" x14ac:dyDescent="0.2">
      <c r="C46" s="70"/>
      <c r="D46" s="70"/>
      <c r="E46" s="70"/>
    </row>
    <row r="47" spans="1:7" x14ac:dyDescent="0.2">
      <c r="C47" s="70"/>
      <c r="D47" s="70"/>
      <c r="E47" s="70"/>
    </row>
    <row r="48" spans="1:7" x14ac:dyDescent="0.2">
      <c r="C48" s="70"/>
      <c r="D48" s="70"/>
      <c r="E48" s="70"/>
    </row>
  </sheetData>
  <mergeCells count="6">
    <mergeCell ref="A1:G1"/>
    <mergeCell ref="A2:A3"/>
    <mergeCell ref="B2:B3"/>
    <mergeCell ref="C2:C3"/>
    <mergeCell ref="D2:F2"/>
    <mergeCell ref="G2:G3"/>
  </mergeCells>
  <pageMargins left="0.39370078740157483" right="0.39370078740157483" top="0.39370078740157483" bottom="0.59055118110236227" header="0.31496062992125984" footer="0.31496062992125984"/>
  <pageSetup paperSize="9" scale="85" fitToHeight="0" orientation="landscape" r:id="rId1"/>
  <headerFooter>
    <oddFooter>&amp;C&amp;P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/>
  </sheetViews>
  <sheetFormatPr defaultRowHeight="12.75" x14ac:dyDescent="0.2"/>
  <cols>
    <col min="1" max="1" width="9" customWidth="1"/>
    <col min="2" max="2" width="90" customWidth="1"/>
    <col min="3" max="3" width="67" customWidth="1"/>
  </cols>
  <sheetData>
    <row r="1" spans="1:3" x14ac:dyDescent="0.2">
      <c r="A1" s="5" t="s">
        <v>0</v>
      </c>
    </row>
    <row r="2" spans="1:3" ht="33" customHeight="1" x14ac:dyDescent="0.2">
      <c r="A2" s="91" t="s">
        <v>110</v>
      </c>
      <c r="B2" s="91"/>
      <c r="C2" s="91"/>
    </row>
    <row r="3" spans="1:3" ht="11.45" customHeight="1" x14ac:dyDescent="0.2">
      <c r="A3" s="76" t="s">
        <v>0</v>
      </c>
      <c r="B3" s="76"/>
      <c r="C3" s="76"/>
    </row>
    <row r="4" spans="1:3" ht="21.6" customHeight="1" x14ac:dyDescent="0.2">
      <c r="A4" s="76" t="s">
        <v>111</v>
      </c>
      <c r="B4" s="76"/>
      <c r="C4" s="76"/>
    </row>
    <row r="5" spans="1:3" ht="21.6" customHeight="1" x14ac:dyDescent="0.2">
      <c r="A5" s="6" t="s">
        <v>69</v>
      </c>
      <c r="B5" s="6" t="s">
        <v>112</v>
      </c>
      <c r="C5" s="6" t="s">
        <v>113</v>
      </c>
    </row>
    <row r="6" spans="1:3" ht="12.75" customHeight="1" x14ac:dyDescent="0.2">
      <c r="A6" s="6" t="s">
        <v>35</v>
      </c>
      <c r="B6" s="7" t="s">
        <v>114</v>
      </c>
      <c r="C6" s="7" t="s">
        <v>115</v>
      </c>
    </row>
    <row r="7" spans="1:3" ht="12.75" customHeight="1" x14ac:dyDescent="0.2">
      <c r="A7" s="6" t="s">
        <v>36</v>
      </c>
      <c r="B7" s="7" t="s">
        <v>116</v>
      </c>
      <c r="C7" s="7" t="s">
        <v>117</v>
      </c>
    </row>
    <row r="8" spans="1:3" ht="11.45" customHeight="1" x14ac:dyDescent="0.2">
      <c r="A8" s="76" t="s">
        <v>0</v>
      </c>
      <c r="B8" s="76"/>
      <c r="C8" s="76"/>
    </row>
    <row r="9" spans="1:3" ht="21.6" customHeight="1" x14ac:dyDescent="0.2">
      <c r="A9" s="94" t="s">
        <v>118</v>
      </c>
      <c r="B9" s="94"/>
      <c r="C9" s="94"/>
    </row>
    <row r="10" spans="1:3" ht="12.75" customHeight="1" x14ac:dyDescent="0.2">
      <c r="A10" s="6" t="s">
        <v>35</v>
      </c>
      <c r="B10" s="93" t="s">
        <v>119</v>
      </c>
      <c r="C10" s="93"/>
    </row>
    <row r="11" spans="1:3" ht="12.75" customHeight="1" x14ac:dyDescent="0.2">
      <c r="A11" s="6" t="s">
        <v>36</v>
      </c>
      <c r="B11" s="93" t="s">
        <v>120</v>
      </c>
      <c r="C11" s="93"/>
    </row>
    <row r="12" spans="1:3" ht="11.45" customHeight="1" x14ac:dyDescent="0.2">
      <c r="A12" s="76" t="s">
        <v>0</v>
      </c>
      <c r="B12" s="76"/>
      <c r="C12" s="76"/>
    </row>
    <row r="13" spans="1:3" ht="21.6" customHeight="1" x14ac:dyDescent="0.2">
      <c r="A13" s="94" t="s">
        <v>121</v>
      </c>
      <c r="B13" s="94"/>
      <c r="C13" s="94"/>
    </row>
    <row r="14" spans="1:3" ht="12.75" customHeight="1" x14ac:dyDescent="0.2">
      <c r="A14" s="6" t="s">
        <v>35</v>
      </c>
      <c r="B14" s="93" t="s">
        <v>122</v>
      </c>
      <c r="C14" s="93"/>
    </row>
    <row r="15" spans="1:3" ht="11.45" customHeight="1" x14ac:dyDescent="0.2">
      <c r="A15" s="76" t="s">
        <v>0</v>
      </c>
      <c r="B15" s="76"/>
      <c r="C15" s="76"/>
    </row>
    <row r="16" spans="1:3" ht="29.45" customHeight="1" x14ac:dyDescent="0.2">
      <c r="A16" s="91" t="s">
        <v>123</v>
      </c>
      <c r="B16" s="91"/>
      <c r="C16" s="91"/>
    </row>
    <row r="17" spans="1:3" ht="10.35" customHeight="1" x14ac:dyDescent="0.2">
      <c r="A17" s="92" t="s">
        <v>0</v>
      </c>
      <c r="B17" s="92"/>
      <c r="C17" s="92"/>
    </row>
    <row r="18" spans="1:3" ht="28.9" customHeight="1" x14ac:dyDescent="0.2">
      <c r="A18" s="6" t="s">
        <v>69</v>
      </c>
      <c r="B18" s="6" t="s">
        <v>124</v>
      </c>
      <c r="C18" s="6" t="s">
        <v>125</v>
      </c>
    </row>
    <row r="19" spans="1:3" ht="12.75" customHeight="1" x14ac:dyDescent="0.2">
      <c r="A19" s="6" t="s">
        <v>35</v>
      </c>
      <c r="B19" s="7" t="s">
        <v>126</v>
      </c>
      <c r="C19" s="7" t="s">
        <v>0</v>
      </c>
    </row>
    <row r="20" spans="1:3" ht="12.75" customHeight="1" x14ac:dyDescent="0.2">
      <c r="A20" s="6" t="s">
        <v>36</v>
      </c>
      <c r="B20" s="7" t="s">
        <v>127</v>
      </c>
      <c r="C20" s="7" t="s">
        <v>0</v>
      </c>
    </row>
    <row r="21" spans="1:3" ht="28.9" customHeight="1" x14ac:dyDescent="0.2">
      <c r="A21" s="6" t="s">
        <v>37</v>
      </c>
      <c r="B21" s="7" t="s">
        <v>128</v>
      </c>
      <c r="C21" s="7" t="s">
        <v>0</v>
      </c>
    </row>
  </sheetData>
  <mergeCells count="13">
    <mergeCell ref="A2:C2"/>
    <mergeCell ref="A3:C3"/>
    <mergeCell ref="A4:C4"/>
    <mergeCell ref="A8:C8"/>
    <mergeCell ref="A9:C9"/>
    <mergeCell ref="A15:C15"/>
    <mergeCell ref="A16:C16"/>
    <mergeCell ref="A17:C17"/>
    <mergeCell ref="B10:C10"/>
    <mergeCell ref="B11:C11"/>
    <mergeCell ref="A12:C12"/>
    <mergeCell ref="A13:C13"/>
    <mergeCell ref="B14:C14"/>
  </mergeCells>
  <pageMargins left="0.39370078740157483" right="0.39370078740157483" top="0.39370078740157483" bottom="0.59055118110236227" header="0.31496062992125984" footer="0.31496062992125984"/>
  <pageSetup paperSize="9" scale="70" fitToHeight="0" orientation="landscape" r:id="rId1"/>
  <headerFooter>
    <oddFooter>&amp;C&amp;P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Title</vt:lpstr>
      <vt:lpstr>Part1_1</vt:lpstr>
      <vt:lpstr>Part1_2</vt:lpstr>
      <vt:lpstr>Part2</vt:lpstr>
      <vt:lpstr>Part3</vt:lpstr>
      <vt:lpstr>Title!Заголовки_для_печати</vt:lpstr>
      <vt:lpstr>Title!Область_печати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2024-11-15T05:32:00Z</dcterms:modified>
</cp:coreProperties>
</file>